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58" documentId="13_ncr:1_{F6CB121F-512D-4AA6-A0C1-0FB36C537598}" xr6:coauthVersionLast="47" xr6:coauthVersionMax="47" xr10:uidLastSave="{3D89AB8C-0959-4A7F-B126-FED737E2FE7D}"/>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8" i="6"/>
  <c r="G8" i="6"/>
  <c r="I8" i="6"/>
  <c r="J8" i="6"/>
  <c r="L8" i="6"/>
  <c r="B7" i="6"/>
  <c r="G7" i="6"/>
  <c r="I7" i="6"/>
  <c r="J7" i="6"/>
  <c r="L7"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<sst xmlns="http://schemas.openxmlformats.org/spreadsheetml/2006/main" count="178603" uniqueCount="39084">
  <si>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</si>
  <si>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</si>
  <si>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</si>
  <si>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</si>
  <si>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</si>
  <si>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</si>
  <si>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</si>
  <si>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</si>
  <si>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</si>
  <si>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</si>
  <si>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</si>
  <si>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</si>
  <si>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</si>
  <si>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</si>
  <si>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</si>
  <si>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</si>
  <si>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</si>
  <si>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</si>
  <si>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</si>
  <si>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</si>
  <si>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</si>
  <si>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</si>
  <si>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</si>
  <si>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</si>
  <si>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</si>
  <si>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</si>
  <si>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</si>
  <si>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</si>
  <si>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</si>
  <si>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</si>
  <si>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</si>
  <si>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</si>
  <si>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</si>
  <si>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</si>
  <si>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</si>
  <si>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</si>
  <si>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</si>
  <si>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</si>
  <si>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</si>
  <si>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</si>
  <si>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</si>
  <si>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</si>
  <si>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</si>
  <si>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</si>
  <si>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</si>
  <si>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</si>
  <si>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</si>
  <si>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</si>
  <si>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</si>
  <si>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</si>
  <si>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</si>
  <si>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</si>
  <si>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</si>
  <si>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</si>
  <si>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</si>
  <si>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</si>
  <si>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</si>
  <si>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</si>
  <si>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</si>
  <si>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</si>
  <si>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</si>
  <si>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</si>
  <si>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</si>
  <si>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</si>
  <si>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</si>
  <si>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</si>
  <si>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</si>
  <si>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</si>
  <si>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</si>
  <si>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</si>
  <si>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</si>
  <si>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</si>
  <si>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</si>
  <si>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</si>
  <si>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</si>
  <si>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</si>
  <si>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</si>
  <si>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</si>
  <si>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</si>
  <si>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</si>
  <si>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</si>
  <si>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</si>
  <si>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</si>
  <si>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</si>
  <si>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</si>
  <si>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</si>
  <si>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</si>
  <si>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</si>
  <si>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</si>
  <si>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</si>
  <si>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</si>
  <si>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</si>
  <si>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</si>
  <si>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</si>
  <si>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</si>
  <si>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</si>
  <si>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</si>
  <si>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</si>
  <si>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</si>
  <si>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</si>
  <si>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</si>
  <si>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</si>
  <si>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</si>
  <si>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</si>
  <si>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</si>
  <si>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</si>
  <si>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</si>
  <si>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</si>
  <si>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</si>
  <si>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</si>
  <si>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</si>
  <si>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</si>
  <si>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</si>
  <si>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</si>
  <si>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</si>
  <si>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</si>
  <si>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</si>
  <si>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</si>
  <si>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</si>
  <si>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</si>
  <si>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</si>
  <si>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</si>
  <si>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</si>
  <si>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</si>
  <si>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</si>
  <si>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</si>
  <si>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</si>
  <si>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</si>
  <si>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</si>
  <si>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</si>
  <si>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</si>
  <si>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</si>
  <si>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</si>
  <si>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</si>
  <si>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</si>
  <si>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</si>
  <si>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</si>
  <si>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</si>
  <si>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</si>
  <si>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</si>
  <si>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</si>
  <si>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</si>
  <si>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</si>
  <si>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</si>
  <si>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</si>
  <si>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</si>
  <si>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</si>
  <si>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</si>
  <si>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</si>
  <si>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</si>
  <si>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</si>
  <si>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</si>
  <si>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</si>
  <si>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</si>
  <si>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</si>
  <si>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</si>
  <si>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</si>
  <si>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</si>
  <si>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</si>
  <si>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</si>
  <si>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</si>
  <si>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</si>
  <si>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</si>
  <si>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</si>
  <si>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</si>
  <si>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</si>
  <si>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</si>
  <si>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</si>
  <si>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</si>
  <si>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</si>
  <si>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</si>
  <si>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</si>
  <si>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</si>
  <si>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</si>
  <si>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</si>
  <si>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</si>
  <si>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</si>
  <si>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</si>
  <si>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</si>
  <si>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</si>
  <si>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</si>
  <si>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</si>
  <si>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</si>
  <si>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</si>
  <si>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</si>
  <si>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</si>
  <si>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</si>
  <si>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</si>
  <si>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</si>
  <si>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</si>
  <si>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</si>
  <si>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</si>
  <si>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</si>
  <si>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</si>
  <si>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</si>
  <si>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</si>
  <si>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</si>
  <si>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</si>
  <si>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</si>
  <si>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</si>
  <si>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</si>
  <si>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</si>
  <si>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</si>
  <si>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</si>
  <si>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</si>
  <si>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</si>
  <si>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</si>
  <si>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</si>
  <si>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</si>
  <si>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</si>
  <si>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</si>
  <si>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</si>
  <si>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</si>
  <si>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</si>
  <si>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</si>
  <si>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</si>
  <si>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</si>
  <si>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</si>
  <si>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</si>
  <si>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</si>
  <si>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</si>
  <si>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</si>
  <si>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</si>
  <si>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</si>
  <si>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</si>
  <si>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</si>
  <si>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</si>
  <si>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</si>
  <si>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</si>
  <si>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</si>
  <si>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</si>
  <si>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</si>
  <si>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</si>
  <si>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</si>
  <si>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</si>
  <si>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</si>
  <si>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</si>
  <si>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</si>
  <si>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</si>
  <si>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</si>
  <si>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</si>
  <si>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</si>
  <si>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</si>
  <si>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</si>
  <si>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</si>
  <si>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</si>
  <si>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</si>
  <si>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</si>
  <si>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</si>
  <si>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</si>
  <si>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</si>
  <si>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</si>
  <si>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</si>
  <si>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</si>
  <si>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</si>
  <si>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</si>
  <si>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</si>
  <si>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</si>
  <si>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</si>
  <si>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</si>
  <si>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</si>
  <si>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</si>
  <si>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</si>
  <si>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</si>
  <si>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</si>
  <si>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</si>
  <si>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</si>
  <si>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</si>
  <si>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</si>
  <si>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</si>
  <si>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</si>
  <si>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</si>
  <si>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</si>
  <si>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</si>
  <si>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</si>
  <si>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</si>
  <si>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</si>
  <si>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</si>
  <si>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</si>
  <si>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</si>
  <si>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</si>
  <si>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</si>
  <si>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</si>
  <si>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</si>
  <si>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</si>
  <si>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</si>
  <si>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</si>
  <si>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</si>
  <si>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</si>
  <si>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</si>
  <si>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</si>
  <si>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</si>
  <si>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</si>
  <si>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</si>
  <si>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</si>
  <si>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</si>
  <si>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</si>
  <si>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</si>
  <si>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</si>
  <si>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</si>
  <si>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</si>
  <si>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</si>
  <si>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</si>
  <si>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</si>
  <si>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</si>
  <si>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</si>
  <si>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</si>
  <si>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</si>
  <si>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</si>
  <si>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</si>
  <si>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</si>
  <si>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</si>
  <si>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</si>
  <si>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</si>
  <si>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</si>
  <si>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</si>
  <si>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</si>
  <si>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</si>
  <si>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</si>
  <si>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</si>
  <si>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</si>
  <si>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</si>
  <si>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</si>
  <si>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</si>
  <si>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</si>
  <si>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</si>
  <si>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</si>
  <si>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</si>
  <si>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</si>
  <si>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</si>
  <si>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</si>
  <si>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</si>
  <si>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</si>
  <si>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</si>
  <si>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</si>
  <si>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</si>
  <si>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</si>
  <si>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</si>
  <si>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</si>
  <si>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</si>
  <si>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</si>
  <si>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</si>
  <si>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</si>
  <si>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</si>
  <si>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</si>
  <si>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</si>
  <si>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</si>
  <si>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</si>
  <si>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</si>
  <si>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</si>
  <si>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</si>
  <si>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</si>
  <si>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</si>
  <si>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</si>
  <si>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</si>
  <si>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</si>
  <si>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</si>
  <si>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</si>
  <si>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</si>
  <si>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</si>
  <si>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</si>
  <si>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</si>
  <si>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</si>
  <si>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</si>
  <si>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</si>
  <si>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</si>
  <si>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</si>
  <si>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</si>
  <si>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</si>
  <si>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</si>
  <si>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</si>
  <si>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</si>
  <si>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</si>
  <si>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</si>
  <si>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</si>
  <si>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</si>
  <si>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</si>
  <si>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</si>
  <si>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</si>
  <si>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</si>
  <si>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</si>
  <si>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</si>
  <si>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</si>
  <si>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</si>
  <si>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</si>
  <si>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</si>
  <si>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</si>
  <si>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</si>
  <si>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</si>
  <si>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</si>
  <si>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</si>
  <si>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</si>
  <si>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</si>
  <si>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</si>
  <si>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</si>
  <si>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</si>
  <si>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</si>
  <si>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</si>
  <si>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</si>
  <si>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</si>
  <si>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</si>
  <si>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</si>
  <si>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</si>
  <si>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</si>
  <si>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</si>
  <si>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</si>
  <si>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</si>
  <si>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</si>
  <si>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</si>
  <si>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</si>
  <si>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</si>
  <si>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</si>
  <si>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</si>
  <si>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</si>
  <si>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</si>
  <si>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</si>
  <si>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</si>
  <si>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</si>
  <si>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</si>
  <si>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</si>
  <si>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</si>
  <si>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</si>
  <si>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</si>
  <si>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</si>
  <si>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</si>
  <si>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</si>
  <si>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</si>
  <si>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</si>
  <si>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</si>
  <si>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</si>
  <si>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</si>
  <si>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</si>
  <si>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</si>
  <si>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</si>
  <si>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</si>
  <si>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</si>
  <si>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</si>
  <si>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</si>
  <si>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</si>
  <si>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</si>
  <si>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</si>
  <si>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</si>
  <si>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</si>
  <si>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</si>
  <si>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</si>
  <si>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</si>
  <si>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</si>
  <si>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</si>
  <si>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</si>
  <si>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</si>
  <si>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</si>
  <si>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</si>
  <si>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</si>
  <si>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</si>
  <si>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</si>
  <si>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</si>
  <si>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</si>
  <si>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</si>
  <si>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</si>
  <si>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</si>
  <si>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</si>
  <si>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</si>
  <si>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</si>
  <si>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</si>
  <si>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</si>
  <si>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</si>
  <si>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</si>
  <si>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</si>
  <si>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</si>
  <si>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</si>
  <si>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</si>
  <si>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</si>
  <si>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</si>
  <si>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</si>
  <si>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</si>
  <si>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</si>
  <si>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</si>
  <si>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</si>
  <si>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</si>
  <si>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</si>
  <si>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</si>
  <si>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</si>
  <si>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</si>
  <si>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</si>
  <si>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</si>
  <si>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</si>
  <si>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</si>
  <si>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</si>
  <si>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</si>
  <si>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</si>
  <si>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</si>
  <si>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</si>
  <si>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</si>
  <si>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</si>
  <si>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</si>
  <si>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</si>
  <si>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</si>
  <si>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</si>
  <si>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</si>
  <si>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</si>
  <si>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</si>
  <si>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</si>
  <si>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</si>
  <si>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</si>
  <si>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</si>
  <si>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</si>
  <si>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</si>
  <si>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</si>
  <si>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</si>
  <si>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</si>
  <si>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</si>
  <si>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</si>
  <si>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</si>
  <si>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</si>
  <si>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</si>
  <si>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</si>
  <si>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</si>
  <si>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</si>
  <si>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</si>
  <si>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</si>
  <si>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</si>
  <si>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</si>
  <si>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</si>
  <si>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</si>
  <si>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</si>
  <si>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</si>
  <si>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</si>
  <si>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</si>
  <si>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</si>
  <si>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</si>
  <si>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</si>
  <si>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</si>
  <si>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</si>
  <si>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</si>
  <si>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</si>
  <si>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</si>
  <si>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</si>
  <si>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</si>
  <si>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</si>
  <si>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</si>
  <si>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</si>
  <si>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</si>
  <si>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</si>
  <si>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</si>
  <si>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</si>
  <si>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</si>
  <si>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</si>
  <si>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</si>
  <si>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</si>
  <si>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</si>
  <si>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</si>
  <si>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</si>
  <si>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</si>
  <si>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</si>
  <si>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</si>
  <si>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</si>
  <si>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</si>
  <si>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</si>
  <si>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</si>
  <si>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</si>
  <si>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</si>
  <si>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</si>
  <si>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</si>
  <si>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</si>
  <si>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</si>
  <si>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</si>
  <si>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</si>
  <si>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</si>
  <si>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</si>
  <si>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</si>
  <si>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</si>
  <si>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</si>
  <si>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</si>
  <si>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</si>
  <si>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</si>
  <si>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</si>
  <si>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</si>
  <si>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</si>
  <si>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</si>
  <si>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</si>
  <si>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</si>
  <si>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</si>
  <si>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</si>
  <si>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</si>
  <si>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</si>
  <si>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</si>
  <si>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</si>
  <si>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</si>
  <si>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</si>
  <si>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</si>
  <si>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</si>
  <si>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</si>
  <si>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</si>
  <si>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</si>
  <si>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</si>
  <si>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</si>
  <si>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</si>
  <si>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</si>
  <si>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</si>
  <si>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</si>
  <si>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</si>
  <si>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</si>
  <si>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</si>
  <si>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</si>
  <si>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</si>
  <si>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</si>
  <si>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</si>
  <si>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</si>
  <si>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</si>
  <si>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</si>
  <si>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</si>
  <si>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</si>
  <si>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</si>
  <si>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</si>
  <si>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</si>
  <si>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</si>
  <si>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</si>
  <si>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</si>
  <si>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</si>
  <si>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</si>
  <si>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</si>
  <si>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</si>
  <si>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</si>
  <si>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</si>
  <si>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</si>
  <si>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</si>
  <si>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</si>
  <si>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</si>
  <si>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</si>
  <si>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</si>
  <si>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</si>
  <si>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</si>
  <si>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</si>
  <si>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</si>
  <si>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</si>
  <si>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</si>
  <si>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</si>
  <si>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</si>
  <si>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</si>
  <si>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</si>
  <si>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</si>
  <si>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</si>
  <si>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</si>
  <si>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</si>
  <si>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</si>
  <si>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</si>
  <si>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</si>
  <si>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</si>
  <si>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</si>
  <si>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</si>
  <si>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</si>
  <si>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</si>
  <si>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</si>
  <si>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</si>
  <si>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</si>
  <si>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</si>
  <si>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</si>
  <si>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</si>
  <si>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</si>
  <si>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</si>
  <si>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</si>
  <si>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</si>
  <si>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</si>
  <si>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</si>
  <si>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</si>
  <si>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</si>
  <si>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</si>
  <si>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</si>
  <si>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</si>
  <si>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</si>
  <si>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</si>
  <si>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</si>
  <si>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</si>
  <si>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</si>
  <si>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</si>
  <si>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</si>
  <si>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</si>
  <si>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</si>
  <si>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</si>
  <si>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</si>
  <si>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</si>
  <si>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</si>
  <si>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</si>
  <si>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</si>
  <si>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</si>
  <si>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</si>
  <si>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</si>
  <si>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</si>
  <si>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</si>
  <si>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</si>
  <si>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</si>
  <si>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</si>
  <si>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</si>
  <si>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</si>
  <si>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</si>
  <si>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</si>
  <si>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</si>
  <si>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</si>
  <si>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</si>
  <si>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</si>
  <si>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</si>
  <si>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</si>
  <si>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</si>
  <si>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</si>
  <si>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</si>
  <si>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</si>
  <si>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</si>
  <si>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</si>
  <si>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</si>
  <si>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</si>
  <si>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</si>
  <si>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</si>
  <si>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</si>
  <si>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</si>
  <si>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</si>
  <si>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</si>
  <si>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</si>
  <si>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</si>
  <si>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</si>
  <si>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</si>
  <si>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</si>
  <si>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</si>
  <si>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</si>
  <si>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</si>
  <si>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</si>
  <si>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</si>
  <si>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</si>
  <si>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</si>
  <si>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</si>
  <si>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</si>
  <si>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</si>
  <si>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</si>
  <si>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</si>
  <si>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</si>
  <si>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</si>
  <si>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</si>
  <si>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</si>
  <si>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</si>
  <si>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</si>
  <si>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</si>
  <si>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</si>
  <si>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</si>
  <si>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</si>
  <si>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</si>
  <si>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</si>
  <si>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</si>
  <si>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</si>
  <si>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</si>
  <si>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</si>
  <si>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</si>
  <si>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</si>
  <si>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</si>
  <si>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</si>
  <si>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</si>
  <si>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</si>
  <si>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</si>
  <si>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</si>
  <si>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</si>
  <si>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</si>
  <si>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</si>
  <si>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</si>
  <si>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</si>
  <si>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</si>
  <si>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</si>
  <si>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</si>
  <si>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</si>
  <si>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</si>
  <si>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</si>
  <si>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</si>
  <si>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</si>
  <si>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</si>
  <si>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</si>
  <si>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</si>
  <si>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</si>
  <si>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</si>
  <si>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</si>
  <si>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</si>
  <si>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</si>
  <si>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</si>
  <si>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</si>
  <si>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</si>
  <si>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</si>
  <si>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</si>
  <si>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</si>
  <si>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</si>
  <si>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</si>
  <si>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</si>
  <si>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</si>
  <si>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</si>
  <si>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</si>
  <si>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</si>
  <si>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</si>
  <si>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</si>
  <si>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</si>
  <si>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</si>
  <si>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</si>
  <si>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</si>
  <si>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</si>
  <si>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</si>
  <si>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</si>
  <si>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</si>
  <si>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</si>
  <si>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</si>
  <si>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</si>
  <si>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</si>
  <si>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</si>
  <si>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</si>
  <si>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</si>
  <si>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</si>
  <si>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</si>
  <si>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</si>
  <si>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</si>
  <si>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</si>
  <si>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</si>
  <si>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</si>
  <si>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</si>
  <si>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</si>
  <si>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</si>
  <si>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</si>
  <si>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</si>
  <si>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</si>
  <si>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</si>
  <si>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</si>
  <si>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</si>
  <si>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</si>
  <si>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</si>
  <si>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</si>
  <si>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</si>
  <si>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</si>
  <si>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</si>
  <si>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</si>
  <si>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</si>
  <si>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</si>
  <si>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</si>
  <si>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</si>
  <si>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</si>
  <si>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</si>
  <si>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</si>
  <si>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</si>
  <si>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</si>
  <si>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</si>
  <si>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</si>
  <si>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</si>
  <si>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</si>
  <si>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</si>
  <si>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</si>
  <si>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</si>
  <si>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</si>
  <si>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</si>
  <si>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</si>
  <si>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</si>
  <si>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</si>
  <si>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</si>
  <si>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</si>
  <si>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</si>
  <si>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</si>
  <si>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</si>
  <si>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</si>
  <si>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</si>
  <si>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</si>
  <si>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</si>
  <si>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</si>
  <si>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</si>
  <si>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</si>
  <si>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</si>
  <si>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</si>
  <si>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</si>
  <si>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</si>
  <si>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</si>
  <si>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</si>
  <si>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</si>
  <si>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</si>
  <si>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</si>
  <si>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</si>
  <si>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</si>
  <si>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</si>
  <si>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</si>
  <si>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</si>
  <si>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</si>
  <si>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</si>
  <si>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</si>
  <si>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</si>
  <si>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</si>
  <si>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</si>
  <si>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</si>
  <si>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</si>
  <si>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</si>
  <si>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</si>
  <si>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</si>
  <si>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</si>
  <si>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</si>
  <si>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</si>
  <si>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</si>
  <si>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</si>
  <si>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</si>
  <si>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</si>
  <si>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</si>
  <si>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</si>
  <si>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</si>
  <si>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</si>
  <si>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</si>
  <si>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</si>
  <si>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</si>
  <si>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</si>
  <si>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</si>
  <si>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</si>
  <si>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</si>
  <si>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</si>
  <si>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</si>
  <si>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</si>
  <si>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</si>
  <si>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</si>
  <si>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</si>
  <si>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</si>
  <si>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</si>
  <si>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</si>
  <si>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</si>
  <si>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</si>
  <si>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</si>
  <si>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</si>
  <si>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</si>
  <si>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</si>
  <si>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</si>
  <si>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</si>
  <si>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</si>
  <si>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</si>
  <si>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</si>
  <si>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</si>
  <si>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</si>
  <si>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</si>
  <si>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</si>
  <si>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</si>
  <si>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</si>
  <si>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</si>
  <si>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</si>
  <si>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</si>
  <si>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</si>
  <si>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</si>
  <si>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</si>
  <si>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</si>
  <si>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</si>
  <si>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</si>
  <si>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</si>
  <si>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</si>
  <si>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</si>
  <si>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</si>
  <si>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</si>
  <si>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</si>
  <si>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</si>
  <si>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</si>
  <si>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</si>
  <si>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</si>
  <si>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</si>
  <si>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</si>
  <si>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</si>
  <si>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</si>
  <si>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</si>
  <si>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</si>
  <si>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</si>
  <si>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</si>
  <si>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</si>
  <si>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</si>
  <si>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</si>
  <si>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</si>
  <si>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</si>
  <si>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</si>
  <si>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</si>
  <si>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</si>
  <si>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</si>
  <si>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</si>
  <si>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</si>
  <si>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</si>
  <si>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</si>
  <si>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</si>
  <si>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</si>
  <si>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</si>
  <si>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</si>
  <si>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</si>
  <si>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</si>
  <si>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</si>
  <si>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</si>
  <si>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</si>
  <si>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</si>
  <si>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</si>
  <si>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</si>
  <si>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</si>
  <si>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</si>
  <si>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</si>
  <si>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</si>
  <si>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</si>
  <si>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</si>
  <si>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</si>
  <si>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</si>
  <si>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</si>
  <si>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</si>
  <si>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</si>
  <si>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</si>
  <si>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</si>
  <si>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</si>
  <si>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</si>
  <si>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</si>
  <si>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</si>
  <si>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</si>
  <si>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</si>
  <si>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</si>
  <si>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</si>
  <si>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</si>
  <si>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</si>
  <si>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</si>
  <si>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</si>
  <si>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</si>
  <si>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</si>
  <si>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</si>
  <si>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</si>
  <si>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</si>
  <si>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</si>
  <si>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</si>
  <si>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</si>
  <si>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</si>
  <si>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</si>
  <si>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</si>
  <si>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</si>
  <si>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</si>
  <si>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</si>
  <si>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</si>
  <si>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</si>
  <si>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</si>
  <si>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</si>
  <si>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</si>
  <si>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</si>
  <si>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</si>
  <si>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</si>
  <si>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</si>
  <si>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</si>
  <si>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</si>
  <si>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</si>
  <si>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</si>
  <si>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</si>
  <si>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</si>
  <si>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</si>
  <si>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</si>
  <si>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</si>
  <si>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</si>
  <si>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</si>
  <si>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</si>
  <si>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</si>
  <si>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</si>
  <si>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</si>
  <si>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</si>
  <si>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</si>
  <si>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</si>
  <si>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</si>
  <si>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</si>
  <si>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</si>
  <si>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</si>
  <si>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</si>
  <si>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</si>
  <si>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</si>
  <si>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</si>
  <si>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</si>
  <si>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</si>
  <si>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</si>
  <si>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</si>
  <si>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</si>
  <si>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</si>
  <si>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</si>
  <si>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</si>
  <si>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</si>
  <si>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</si>
  <si>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</si>
  <si>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</si>
  <si>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</si>
  <si>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</si>
  <si>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</si>
  <si>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</si>
  <si>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</si>
  <si>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</si>
  <si>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</si>
  <si>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</si>
  <si>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</si>
  <si>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</si>
  <si>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</si>
  <si>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</si>
  <si>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</si>
  <si>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</si>
  <si>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</si>
  <si>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</si>
  <si>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</si>
  <si>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</si>
  <si>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</si>
  <si>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</si>
  <si>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</si>
  <si>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</si>
  <si>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</si>
  <si>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</si>
  <si>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</si>
  <si>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</si>
  <si>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</si>
  <si>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</si>
  <si>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</si>
  <si>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</si>
  <si>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</si>
  <si>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</si>
  <si>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</si>
  <si>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</si>
  <si>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</si>
  <si>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</si>
  <si>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</si>
  <si>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</si>
  <si>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</si>
  <si>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</si>
  <si>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</si>
  <si>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</si>
  <si>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</si>
  <si>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</si>
  <si>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</si>
  <si>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</si>
  <si>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</si>
  <si>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</si>
  <si>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</si>
  <si>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</si>
  <si>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</si>
  <si>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</si>
  <si>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</si>
  <si>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</si>
  <si>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</si>
  <si>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</si>
  <si>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</si>
  <si>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</si>
  <si>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</si>
  <si>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</si>
  <si>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</si>
  <si>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</si>
  <si>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</si>
  <si>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</si>
  <si>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</si>
  <si>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</si>
  <si>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</si>
  <si>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</si>
  <si>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</si>
  <si>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</si>
  <si>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</si>
  <si>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</si>
  <si>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</si>
  <si>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</si>
  <si>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</si>
  <si>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</si>
  <si>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</si>
  <si>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</si>
  <si>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</si>
  <si>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</si>
  <si>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</si>
  <si>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</si>
  <si>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</si>
  <si>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</si>
  <si>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</si>
  <si>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</si>
  <si>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</si>
  <si>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</si>
  <si>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</si>
  <si>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</si>
  <si>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</si>
  <si>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</si>
  <si>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</si>
  <si>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</si>
  <si>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</si>
  <si>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</si>
  <si>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</si>
  <si>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</si>
  <si>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</si>
  <si>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</si>
  <si>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</si>
  <si>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</si>
  <si>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</si>
  <si>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</si>
  <si>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</si>
  <si>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</si>
  <si>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</si>
  <si>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</si>
  <si>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</si>
  <si>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</si>
  <si>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</si>
  <si>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</si>
  <si>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</si>
  <si>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</si>
  <si>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</si>
  <si>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</si>
  <si>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</si>
  <si>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</si>
  <si>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</si>
  <si>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</si>
  <si>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</si>
  <si>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</si>
  <si>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</si>
  <si>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</si>
  <si>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</si>
  <si>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</si>
  <si>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</si>
  <si>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</si>
  <si>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</si>
  <si>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</si>
  <si>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</si>
  <si>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</si>
  <si>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</si>
  <si>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</si>
  <si>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</si>
  <si>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</si>
  <si>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</si>
  <si>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</si>
  <si>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</si>
  <si>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</si>
  <si>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</si>
  <si>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</si>
  <si>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</si>
  <si>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</si>
  <si>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</si>
  <si>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</si>
  <si>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</si>
  <si>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</si>
  <si>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</si>
  <si>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</si>
  <si>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</si>
  <si>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</si>
  <si>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</si>
  <si>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</si>
  <si>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</si>
  <si>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</si>
  <si>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</si>
  <si>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</si>
  <si>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</si>
  <si>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</si>
  <si>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</si>
  <si>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</si>
  <si>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</si>
  <si>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</si>
  <si>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</si>
  <si>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</si>
  <si>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</si>
  <si>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</si>
  <si>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</si>
  <si>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</si>
  <si>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</si>
  <si>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</si>
  <si>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</si>
  <si>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</si>
  <si>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</si>
  <si>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</si>
  <si>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</si>
  <si>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</si>
  <si>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</si>
  <si>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</si>
  <si>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</si>
  <si>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</si>
  <si>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</si>
  <si>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</si>
  <si>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</si>
  <si>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</si>
  <si>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</si>
  <si>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</si>
  <si>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</si>
  <si>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</si>
  <si>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</si>
  <si>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</si>
  <si>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</si>
  <si>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</si>
  <si>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</si>
  <si>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</si>
  <si>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</si>
  <si>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</si>
  <si>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</si>
  <si>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</si>
  <si>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</si>
  <si>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</si>
  <si>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</si>
  <si>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</si>
  <si>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</si>
  <si>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</si>
  <si>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</si>
  <si>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</si>
  <si>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</si>
  <si>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</si>
  <si>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</si>
  <si>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</si>
  <si>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</si>
  <si>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</si>
  <si>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</si>
  <si>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</si>
  <si>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</si>
  <si>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</si>
  <si>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</si>
  <si>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</si>
  <si>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</si>
  <si>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</si>
  <si>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</si>
  <si>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</si>
  <si>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</si>
  <si>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</si>
  <si>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</si>
  <si>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</si>
  <si>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</si>
  <si>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</si>
  <si>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</si>
  <si>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</si>
  <si>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</si>
  <si>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</si>
  <si>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</si>
  <si>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</si>
  <si>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</si>
  <si>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</si>
  <si>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</si>
  <si>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</si>
  <si>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</si>
  <si>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</si>
  <si>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</si>
  <si>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</si>
  <si>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</si>
  <si>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</si>
  <si>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</si>
  <si>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</si>
  <si>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</si>
  <si>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</si>
  <si>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</si>
  <si>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</si>
  <si>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</si>
  <si>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</si>
  <si>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</si>
  <si>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</si>
  <si>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</si>
  <si>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</si>
  <si>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</si>
  <si>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</si>
  <si>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</si>
  <si>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</si>
  <si>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</si>
  <si>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</si>
  <si>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</si>
  <si>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</si>
  <si>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</si>
  <si>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</si>
  <si>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</si>
  <si>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</si>
  <si>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</si>
  <si>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</si>
  <si>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</si>
  <si>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</si>
  <si>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</si>
  <si>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</si>
  <si>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</si>
  <si>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</si>
  <si>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</si>
  <si>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</si>
  <si>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</si>
  <si>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</si>
  <si>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</si>
  <si>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</si>
  <si>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</si>
  <si>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</si>
  <si>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</si>
  <si>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</si>
  <si>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</si>
  <si>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</si>
  <si>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</si>
  <si>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</si>
  <si>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</si>
  <si>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</si>
  <si>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</si>
  <si>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</si>
  <si>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</si>
  <si>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</si>
  <si>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</si>
  <si>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</si>
  <si>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</si>
  <si>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</si>
  <si>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</si>
  <si>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</si>
  <si>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</si>
  <si>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</si>
  <si>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</si>
  <si>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</si>
  <si>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</si>
  <si>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</si>
  <si>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</si>
  <si>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</si>
  <si>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</si>
  <si>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</si>
  <si>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</si>
  <si>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</si>
  <si>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</si>
  <si>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</si>
  <si>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</si>
  <si>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</si>
  <si>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</si>
  <si>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</si>
  <si>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</si>
  <si>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</si>
  <si>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</si>
  <si>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</si>
  <si>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</si>
  <si>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</si>
  <si>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</si>
  <si>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</si>
  <si>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</si>
  <si>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</si>
  <si>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</si>
  <si>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</si>
  <si>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</si>
  <si>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</si>
  <si>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</si>
  <si>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</si>
  <si>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</si>
  <si>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</si>
  <si>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</si>
  <si>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</si>
  <si>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</si>
  <si>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</si>
  <si>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</si>
  <si>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</si>
  <si>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</si>
  <si>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</si>
  <si>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</si>
  <si>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</si>
  <si>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</si>
  <si>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</si>
  <si>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</si>
  <si>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</si>
  <si>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</si>
  <si>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</si>
  <si>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</si>
  <si>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</si>
  <si>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</si>
  <si>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</si>
  <si>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</si>
  <si>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</si>
  <si>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</si>
  <si>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</si>
  <si>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</si>
  <si>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</si>
  <si>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</si>
  <si>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</si>
  <si>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</si>
  <si>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</si>
  <si>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</si>
  <si>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</si>
  <si>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</si>
  <si>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</si>
  <si>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</si>
  <si>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</si>
  <si>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</si>
  <si>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</si>
  <si>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</si>
  <si>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</si>
  <si>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</si>
  <si>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</si>
  <si>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</si>
  <si>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</si>
  <si>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</si>
  <si>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</si>
  <si>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</si>
  <si>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</si>
  <si>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</si>
  <si>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</si>
  <si>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</si>
  <si>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</si>
  <si>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</si>
  <si>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</si>
  <si>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</si>
  <si>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</si>
  <si>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</si>
  <si>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</si>
  <si>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</si>
  <si>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</si>
  <si>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</si>
  <si>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</si>
  <si>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</si>
  <si>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</si>
  <si>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</si>
  <si>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</si>
  <si>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</si>
  <si>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</si>
  <si>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</si>
  <si>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</si>
  <si>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</si>
  <si>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</si>
  <si>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</si>
  <si>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</si>
  <si>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</si>
  <si>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</si>
  <si>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</si>
  <si>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</si>
  <si>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</si>
  <si>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</si>
  <si>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</si>
  <si>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</si>
  <si>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</si>
  <si>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</si>
  <si>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</si>
  <si>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</si>
  <si>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</si>
  <si>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</si>
  <si>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</si>
  <si>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</si>
  <si>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</si>
  <si>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</si>
  <si>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</si>
  <si>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</si>
  <si>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</si>
  <si>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</si>
  <si>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</si>
  <si>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</si>
  <si>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</si>
  <si>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</si>
  <si>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</si>
  <si>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</si>
  <si>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</si>
  <si>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</si>
  <si>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</si>
  <si>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</si>
  <si>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</si>
  <si>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</si>
  <si>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</si>
  <si>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</si>
  <si>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</si>
  <si>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</si>
  <si>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</si>
  <si>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</si>
  <si>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</si>
  <si>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</si>
  <si>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</si>
  <si>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</si>
  <si>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</si>
  <si>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</si>
  <si>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</si>
  <si>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</si>
  <si>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</si>
  <si>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</si>
  <si>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</si>
  <si>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</si>
  <si>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</si>
  <si>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</si>
  <si>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</si>
  <si>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</si>
  <si>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</si>
  <si>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</si>
  <si>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</si>
  <si>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</si>
  <si>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</si>
  <si>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</si>
  <si>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</si>
  <si>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</si>
  <si>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</si>
  <si>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</si>
  <si>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</si>
  <si>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</si>
  <si>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</si>
  <si>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</si>
  <si>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</si>
  <si>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</si>
  <si>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</si>
  <si>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</si>
  <si>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</si>
  <si>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</si>
  <si>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</si>
  <si>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</si>
  <si>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</si>
  <si>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</si>
  <si>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</si>
  <si>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</si>
  <si>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</si>
  <si>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</si>
  <si>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</si>
  <si>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</si>
  <si>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</si>
  <si>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</si>
  <si>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</si>
  <si>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</si>
  <si>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</si>
  <si>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</si>
  <si>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</si>
  <si>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</si>
  <si>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</si>
  <si>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</si>
  <si>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</si>
  <si>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</si>
  <si>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</si>
  <si>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</si>
  <si>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</si>
  <si>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</si>
  <si>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</si>
  <si>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</si>
  <si>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</si>
  <si>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</si>
  <si>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</si>
  <si>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</si>
  <si>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</si>
  <si>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</si>
  <si>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</si>
  <si>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</si>
  <si>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</si>
  <si>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</si>
  <si>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</si>
  <si>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</si>
  <si>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</si>
  <si>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</si>
  <si>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</si>
  <si>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</si>
  <si>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</si>
  <si>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</si>
  <si>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</si>
  <si>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</si>
  <si>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</si>
  <si>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</si>
  <si>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</si>
  <si>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</si>
  <si>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</si>
  <si>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</si>
  <si>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</si>
  <si>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</si>
  <si>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</si>
  <si>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</si>
  <si>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</si>
  <si>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</si>
  <si>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</si>
  <si>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</si>
  <si>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</si>
  <si>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</si>
  <si>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</si>
  <si>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</si>
  <si>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</si>
  <si>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</si>
  <si>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</si>
  <si>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</si>
  <si>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</si>
  <si>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</si>
  <si>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</si>
  <si>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</si>
  <si>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</si>
  <si>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</si>
  <si>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</si>
  <si>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</si>
  <si>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</si>
  <si>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</si>
  <si>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</si>
  <si>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</si>
  <si>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</si>
  <si>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</si>
  <si>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</si>
  <si>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</si>
  <si>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</si>
  <si>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</si>
  <si>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</si>
  <si>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</si>
  <si>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</si>
  <si>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</si>
  <si>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</si>
  <si>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</si>
  <si>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</si>
  <si>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</si>
  <si>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</si>
  <si>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</si>
  <si>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</si>
  <si>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</si>
  <si>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</si>
  <si>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</si>
  <si>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</si>
  <si>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</si>
  <si>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</si>
  <si>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</si>
  <si>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</si>
  <si>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</si>
  <si>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</si>
  <si>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</si>
  <si>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</si>
  <si>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</si>
  <si>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</si>
  <si>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</si>
  <si>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</si>
  <si>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</si>
  <si>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</si>
  <si>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</si>
  <si>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</si>
  <si>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</si>
  <si>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</si>
  <si>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</si>
  <si>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</si>
  <si>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</si>
  <si>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</si>
  <si>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</si>
  <si>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</si>
  <si>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</si>
  <si>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</si>
  <si>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</si>
  <si>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</si>
  <si>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</si>
  <si>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</si>
  <si>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</si>
  <si>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</si>
  <si>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</si>
  <si>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</si>
  <si>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</si>
  <si>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</si>
  <si>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</si>
  <si>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</si>
  <si>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</si>
  <si>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</si>
  <si>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</si>
  <si>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</si>
  <si>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</si>
  <si>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</si>
  <si>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</si>
  <si>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</si>
  <si>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</si>
  <si>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</si>
  <si>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</si>
  <si>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</si>
  <si>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</si>
  <si>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</si>
  <si>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</si>
  <si>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</si>
  <si>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</si>
  <si>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</si>
  <si>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</si>
  <si>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</si>
  <si>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</si>
  <si>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</si>
  <si>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</si>
  <si>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</si>
  <si>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</si>
  <si>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</si>
  <si>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</si>
  <si>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</si>
  <si>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</si>
  <si>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</si>
  <si>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</si>
  <si>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</si>
  <si>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</si>
  <si>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</si>
  <si>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</si>
  <si>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</si>
  <si>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</si>
  <si>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</si>
  <si>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</si>
  <si>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</si>
  <si>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</si>
  <si>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</si>
  <si>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</si>
  <si>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</si>
  <si>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</si>
  <si>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</si>
  <si>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</si>
  <si>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</si>
  <si>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</si>
  <si>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</si>
  <si>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</si>
  <si>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</si>
  <si>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</si>
  <si>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</si>
  <si>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</si>
  <si>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</si>
  <si>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</si>
  <si>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</si>
  <si>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</si>
  <si>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</si>
  <si>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</si>
  <si>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</si>
  <si>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</si>
  <si>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</si>
  <si>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</si>
  <si>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</si>
  <si>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</si>
  <si>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</si>
  <si>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</si>
  <si>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</si>
  <si>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</si>
  <si>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</si>
  <si>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</si>
  <si>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</si>
  <si>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</si>
  <si>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</si>
  <si>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</si>
  <si>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</si>
  <si>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</si>
  <si>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</si>
  <si>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</si>
  <si>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</si>
  <si>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</si>
  <si>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</si>
  <si>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</si>
  <si>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</si>
  <si>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</si>
  <si>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</si>
  <si>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</si>
  <si>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</si>
  <si>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</si>
  <si>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</si>
  <si>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</si>
  <si>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</si>
  <si>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</si>
  <si>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</si>
  <si>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</si>
  <si>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</si>
  <si>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</si>
  <si>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</si>
  <si>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</si>
  <si>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</si>
  <si>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</si>
  <si>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</si>
  <si>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</si>
  <si>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</si>
  <si>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</si>
  <si>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</si>
  <si>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</si>
  <si>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</si>
  <si>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</si>
  <si>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</si>
  <si>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</si>
  <si>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</si>
  <si>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</si>
  <si>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</si>
  <si>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</si>
  <si>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</si>
  <si>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</si>
  <si>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</si>
  <si>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</si>
  <si>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</si>
  <si>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</si>
  <si>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</si>
  <si>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</si>
  <si>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</si>
  <si>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</si>
  <si>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</si>
  <si>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</si>
  <si>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</si>
  <si>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</si>
  <si>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</si>
  <si>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</si>
  <si>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</si>
  <si>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</si>
  <si>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</si>
  <si>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</si>
  <si>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</si>
  <si>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</si>
  <si>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</si>
  <si>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</si>
  <si>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</si>
  <si>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</si>
  <si>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</si>
  <si>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</si>
  <si>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</si>
  <si>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</si>
  <si>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</si>
  <si>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</si>
  <si>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</si>
  <si>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</si>
  <si>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</si>
  <si>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</si>
  <si>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</si>
  <si>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</si>
  <si>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</si>
  <si>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</si>
  <si>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</si>
  <si>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</si>
  <si>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</si>
  <si>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</si>
  <si>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</si>
  <si>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</si>
  <si>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</si>
  <si>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</si>
  <si>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</si>
  <si>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</si>
  <si>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</si>
  <si>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</si>
  <si>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</si>
  <si>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</si>
  <si>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</si>
  <si>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</si>
  <si>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</si>
  <si>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</si>
  <si>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</si>
  <si>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</si>
  <si>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</si>
  <si>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</si>
  <si>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</si>
  <si>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</si>
  <si>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</si>
  <si>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</si>
  <si>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</si>
  <si>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</si>
  <si>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</si>
  <si>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</si>
  <si>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</si>
  <si>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</si>
  <si>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</si>
  <si>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</si>
  <si>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</si>
  <si>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</si>
  <si>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</si>
  <si>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</si>
  <si>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</si>
  <si>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</si>
  <si>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</si>
  <si>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</si>
  <si>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</si>
  <si>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</si>
  <si>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</si>
  <si>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</si>
  <si>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</si>
  <si>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</si>
  <si>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</si>
  <si>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</si>
  <si>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</si>
  <si>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</si>
  <si>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</si>
  <si>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</si>
  <si>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</si>
  <si>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</si>
  <si>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</si>
  <si>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</si>
  <si>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</si>
  <si>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</si>
  <si>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</si>
  <si>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</si>
  <si>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</si>
  <si>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</si>
  <si>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</si>
  <si>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</si>
  <si>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</si>
  <si>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</si>
  <si>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</si>
  <si>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</si>
  <si>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</si>
  <si>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</si>
  <si>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</si>
  <si>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</si>
  <si>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</si>
  <si>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</si>
  <si>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</si>
  <si>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</si>
  <si>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</si>
  <si>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</si>
  <si>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</si>
  <si>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</si>
  <si>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</si>
  <si>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</si>
  <si>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</si>
  <si>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</si>
  <si>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</si>
  <si>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</si>
  <si>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</si>
  <si>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</si>
  <si>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</si>
  <si>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</si>
  <si>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</si>
  <si>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</si>
  <si>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</si>
  <si>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</si>
  <si>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</si>
  <si>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</si>
  <si>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</si>
  <si>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</si>
  <si>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</si>
  <si>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</si>
  <si>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</si>
  <si>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</si>
  <si>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</si>
  <si>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</si>
  <si>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</si>
  <si>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</si>
  <si>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</si>
  <si>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</si>
  <si>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</si>
  <si>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</si>
  <si>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</si>
  <si>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</si>
  <si>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</si>
  <si>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</si>
  <si>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</si>
  <si>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</si>
  <si>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</si>
  <si>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</si>
  <si>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</si>
  <si>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</si>
  <si>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</si>
  <si>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</si>
  <si>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</si>
  <si>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</si>
  <si>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</si>
  <si>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</si>
  <si>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</si>
  <si>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</si>
  <si>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</si>
  <si>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</si>
  <si>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</si>
  <si>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</si>
  <si>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</si>
  <si>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</si>
  <si>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</si>
  <si>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</si>
  <si>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</si>
  <si>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</si>
  <si>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</si>
  <si>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</si>
  <si>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</si>
  <si>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</si>
  <si>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</si>
  <si>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</si>
  <si>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</si>
  <si>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</si>
  <si>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</si>
  <si>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</si>
  <si>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</si>
  <si>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</si>
  <si>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</si>
  <si>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</si>
  <si>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</si>
  <si>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</si>
  <si>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</si>
  <si>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</si>
  <si>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</si>
  <si>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</si>
  <si>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</si>
  <si>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</si>
  <si>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</si>
  <si>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</si>
  <si>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</si>
  <si>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</si>
  <si>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</si>
  <si>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</si>
  <si>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</si>
  <si>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</si>
  <si>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</si>
  <si>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</si>
  <si>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</si>
  <si>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</si>
  <si>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</si>
  <si>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</si>
  <si>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</si>
  <si>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</si>
  <si>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</si>
  <si>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</si>
  <si>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</si>
  <si>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</si>
  <si>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</si>
  <si>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</si>
  <si>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</si>
  <si>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</si>
  <si>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</si>
  <si>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</si>
  <si>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</si>
  <si>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</si>
  <si>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</si>
  <si>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</si>
  <si>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</si>
  <si>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</si>
  <si>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</si>
  <si>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</si>
  <si>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</si>
  <si>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</si>
  <si>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</si>
  <si>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</si>
  <si>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</si>
  <si>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</si>
  <si>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</si>
  <si>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</si>
  <si>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</si>
  <si>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</si>
  <si>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</si>
  <si>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</si>
  <si>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</si>
  <si>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</si>
  <si>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</si>
  <si>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</si>
  <si>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</si>
  <si>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</si>
  <si>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</si>
  <si>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</si>
  <si>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</si>
  <si>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</si>
  <si>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</si>
  <si>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</si>
  <si>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</si>
  <si>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</si>
  <si>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</si>
  <si>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</si>
  <si>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</si>
  <si>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</si>
  <si>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</si>
  <si>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</si>
  <si>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</si>
  <si>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</si>
  <si>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</si>
  <si>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</si>
  <si>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</si>
  <si>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</si>
  <si>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</si>
  <si>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</si>
  <si>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</si>
  <si>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</si>
  <si>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</si>
  <si>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</si>
  <si>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</si>
  <si>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</si>
  <si>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</si>
  <si>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</si>
  <si>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</si>
  <si>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</si>
  <si>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</si>
  <si>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</si>
  <si>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</si>
  <si>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</si>
  <si>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</si>
  <si>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</si>
  <si>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</si>
  <si>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</si>
  <si>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</si>
  <si>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</si>
  <si>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</si>
  <si>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</si>
  <si>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</si>
  <si>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</si>
  <si>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</si>
  <si>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</si>
  <si>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</si>
  <si>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</si>
  <si>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</si>
  <si>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</si>
  <si>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</si>
  <si>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</si>
  <si>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</si>
  <si>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</si>
  <si>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</si>
  <si>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</si>
  <si>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</si>
  <si>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</si>
  <si>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</si>
  <si>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</si>
  <si>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</si>
  <si>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</si>
  <si>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</si>
  <si>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</si>
  <si>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</si>
  <si>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</si>
  <si>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</si>
  <si>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</si>
  <si>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</si>
  <si>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</si>
  <si>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</si>
  <si>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</si>
  <si>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</si>
  <si>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</si>
  <si>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</si>
  <si>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</si>
  <si>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</si>
  <si>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</si>
  <si>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</si>
  <si>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</si>
  <si>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</si>
  <si>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</si>
  <si>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</si>
  <si>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</si>
  <si>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</si>
  <si>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</si>
  <si>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</si>
  <si>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</si>
  <si>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</si>
  <si>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</si>
  <si>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</si>
  <si>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</si>
  <si>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</si>
  <si>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</si>
  <si>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</si>
  <si>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</si>
  <si>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</si>
  <si>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</si>
  <si>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</si>
  <si>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</si>
  <si>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</si>
  <si>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</si>
  <si>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</si>
  <si>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</si>
  <si>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</si>
  <si>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</si>
  <si>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</si>
  <si>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</si>
  <si>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</si>
  <si>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</si>
  <si>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</si>
  <si>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</si>
  <si>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</si>
  <si>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</si>
  <si>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</si>
  <si>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</si>
  <si>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</si>
  <si>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</si>
  <si>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</si>
  <si>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</si>
  <si>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</si>
  <si>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</si>
  <si>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</si>
  <si>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</si>
  <si>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</si>
  <si>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</si>
  <si>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</si>
  <si>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</si>
  <si>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</si>
  <si>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</si>
  <si>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</si>
  <si>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</si>
  <si>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</si>
  <si>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</si>
  <si>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</si>
  <si>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</si>
  <si>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</si>
  <si>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</si>
  <si>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</si>
  <si>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</si>
  <si>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</si>
  <si>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</si>
  <si>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</si>
  <si>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</si>
  <si>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</si>
  <si>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</si>
  <si>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</si>
  <si>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</si>
  <si>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</si>
  <si>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</si>
  <si>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</si>
  <si>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</si>
  <si>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</si>
  <si>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</si>
  <si>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</si>
  <si>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</si>
  <si>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</si>
  <si>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</si>
  <si>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</si>
  <si>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</si>
  <si>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</si>
  <si>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</si>
  <si>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</si>
  <si>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</si>
  <si>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</si>
  <si>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</si>
  <si>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</si>
  <si>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</si>
  <si>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</si>
  <si>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</si>
  <si>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</si>
  <si>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</si>
  <si>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</si>
  <si>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</si>
  <si>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</si>
  <si>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</si>
  <si>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</si>
  <si>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</si>
  <si>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</si>
  <si>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</si>
  <si>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</si>
  <si>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</si>
  <si>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</si>
  <si>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</si>
  <si>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</si>
  <si>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</si>
  <si>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</si>
  <si>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</si>
  <si>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</si>
  <si>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</si>
  <si>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</si>
  <si>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</si>
  <si>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</si>
  <si>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</si>
  <si>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</si>
  <si>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</si>
  <si>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</si>
  <si>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</si>
  <si>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</si>
  <si>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</si>
  <si>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</si>
  <si>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</si>
  <si>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</si>
  <si>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</si>
  <si>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</si>
  <si>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</si>
  <si>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</si>
  <si>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</si>
  <si>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</si>
  <si>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</si>
  <si>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</si>
  <si>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</si>
  <si>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</si>
  <si>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</si>
  <si>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</si>
  <si>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</si>
  <si>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</si>
  <si>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</si>
  <si>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</si>
  <si>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</si>
  <si>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</si>
  <si>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</si>
  <si>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</si>
  <si>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</si>
  <si>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</si>
  <si>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</si>
  <si>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</si>
  <si>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</si>
  <si>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</si>
  <si>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</si>
  <si>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</si>
  <si>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</si>
  <si>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</si>
  <si>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</si>
  <si>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</si>
  <si>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</si>
  <si>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</si>
  <si>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</si>
  <si>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</si>
  <si>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</si>
  <si>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</si>
  <si>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</si>
  <si>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</si>
  <si>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</si>
  <si>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</si>
  <si>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</si>
  <si>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</si>
  <si>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</si>
  <si>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</si>
  <si>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</si>
  <si>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</si>
  <si>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</si>
  <si>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</si>
  <si>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</si>
  <si>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</si>
  <si>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</si>
  <si>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</si>
  <si>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</si>
  <si>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</si>
  <si>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</si>
  <si>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</si>
  <si>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</si>
  <si>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</si>
  <si>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</si>
  <si>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</si>
  <si>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</si>
  <si>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</si>
  <si>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</si>
  <si>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</si>
  <si>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</si>
  <si>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</si>
  <si>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</si>
  <si>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</si>
  <si>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</si>
  <si>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</si>
  <si>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</si>
  <si>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</si>
  <si>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</si>
  <si>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</si>
  <si>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</si>
  <si>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</si>
  <si>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</si>
  <si>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</si>
  <si>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</si>
  <si>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</si>
  <si>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</si>
  <si>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</si>
  <si>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</si>
  <si>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</si>
  <si>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</si>
  <si>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</si>
  <si>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</si>
  <si>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</si>
  <si>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</si>
  <si>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</si>
  <si>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</si>
  <si>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</si>
  <si>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</si>
  <si>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</si>
  <si>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</si>
  <si>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</si>
  <si>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</si>
  <si>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</si>
  <si>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</si>
  <si>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</si>
  <si>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</si>
  <si>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</si>
  <si>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</si>
  <si>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</si>
  <si>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</si>
  <si>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</si>
  <si>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</si>
  <si>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</si>
  <si>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</si>
  <si>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</si>
  <si>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</si>
  <si>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</si>
  <si>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</si>
  <si>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</si>
  <si>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</si>
  <si>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</si>
  <si>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</si>
  <si>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</si>
  <si>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</si>
  <si>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</si>
  <si>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</si>
  <si>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</si>
  <si>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</si>
  <si>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</si>
  <si>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</si>
  <si>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</si>
  <si>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</si>
  <si>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</si>
  <si>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</si>
  <si>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</si>
  <si>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</si>
  <si>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</si>
  <si>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</si>
  <si>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</si>
  <si>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</si>
  <si>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</si>
  <si>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</si>
  <si>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</si>
  <si>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</si>
  <si>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</si>
  <si>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</si>
  <si>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</si>
  <si>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</si>
  <si>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</si>
  <si>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</si>
  <si>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</si>
  <si>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</si>
  <si>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</si>
  <si>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</si>
  <si>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</si>
  <si>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</si>
  <si>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</si>
  <si>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</si>
  <si>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</si>
  <si>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</si>
  <si>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</si>
  <si>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</si>
  <si>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</si>
  <si>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</si>
  <si>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</si>
  <si>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</si>
  <si>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</si>
  <si>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</si>
  <si>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</si>
  <si>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</si>
  <si>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</si>
  <si>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</si>
  <si>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</si>
  <si>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</si>
  <si>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</si>
  <si>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</si>
  <si>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</si>
  <si>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</si>
  <si>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</si>
  <si>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</si>
  <si>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</si>
  <si>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</si>
  <si>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</si>
  <si>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</si>
  <si>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</si>
  <si>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</si>
  <si>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</si>
  <si>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</si>
  <si>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</si>
  <si>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</si>
  <si>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</si>
  <si>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</si>
  <si>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</si>
  <si>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</si>
  <si>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</si>
  <si>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</si>
  <si>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</si>
  <si>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</si>
  <si>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</si>
  <si>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</si>
  <si>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</si>
  <si>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</si>
  <si>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</si>
  <si>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</si>
  <si>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</si>
  <si>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</si>
  <si>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</si>
  <si>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</si>
  <si>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</si>
  <si>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</si>
  <si>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</si>
  <si>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</si>
  <si>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</si>
  <si>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</si>
  <si>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</si>
  <si>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</si>
  <si>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</si>
  <si>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</si>
  <si>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</si>
  <si>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</si>
  <si>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</si>
  <si>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</si>
  <si>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</si>
  <si>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</si>
  <si>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</si>
  <si>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</si>
  <si>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</si>
  <si>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</si>
  <si>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</si>
  <si>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</si>
  <si>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</si>
  <si>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</si>
  <si>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</si>
  <si>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</si>
  <si>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</si>
  <si>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</si>
  <si>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</si>
  <si>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</si>
  <si>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</si>
  <si>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</si>
  <si>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</si>
  <si>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</si>
  <si>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</si>
  <si>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</si>
  <si>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</si>
  <si>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</si>
  <si>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</si>
  <si>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</si>
  <si>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</si>
  <si>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</si>
  <si>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</si>
  <si>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</si>
  <si>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</si>
  <si>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</si>
  <si>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</si>
  <si>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</si>
  <si>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</si>
  <si>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</si>
  <si>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</si>
  <si>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</si>
  <si>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</si>
  <si>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</si>
  <si>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</si>
  <si>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</si>
  <si>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</si>
  <si>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</si>
  <si>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</si>
  <si>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</si>
  <si>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</si>
  <si>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</si>
  <si>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</si>
  <si>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</si>
  <si>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</si>
  <si>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</si>
  <si>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</si>
  <si>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</si>
  <si>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</si>
  <si>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</si>
  <si>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</si>
  <si>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</si>
  <si>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</si>
  <si>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</si>
  <si>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</si>
  <si>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</si>
  <si>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</si>
  <si>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</si>
  <si>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</si>
  <si>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</si>
  <si>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</si>
  <si>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</si>
  <si>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</si>
  <si>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</si>
  <si>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</si>
  <si>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</si>
  <si>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</si>
  <si>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</si>
  <si>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</si>
  <si>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</si>
  <si>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</si>
  <si>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</si>
  <si>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</si>
  <si>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</si>
  <si>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</si>
  <si>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</si>
  <si>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</si>
  <si>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</si>
  <si>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</si>
  <si>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</si>
  <si>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</si>
  <si>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</si>
  <si>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</si>
  <si>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</si>
  <si>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</si>
  <si>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</si>
  <si>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</si>
  <si>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</si>
  <si>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</si>
  <si>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</si>
  <si>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</si>
  <si>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</si>
  <si>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</si>
  <si>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</si>
  <si>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</si>
  <si>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</si>
  <si>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</si>
  <si>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</si>
  <si>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</si>
  <si>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</si>
  <si>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</si>
  <si>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</si>
  <si>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</si>
  <si>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</si>
  <si>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</si>
  <si>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</si>
  <si>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</si>
  <si>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</si>
  <si>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</si>
  <si>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</si>
  <si>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</si>
  <si>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</si>
  <si>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</si>
  <si>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</si>
  <si>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</si>
  <si>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</si>
  <si>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</si>
  <si>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</si>
  <si>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</si>
  <si>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</si>
  <si>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</si>
  <si>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</si>
  <si>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</si>
  <si>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</si>
  <si>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</si>
  <si>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</si>
  <si>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</si>
  <si>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</si>
  <si>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</si>
  <si>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</si>
  <si>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</si>
  <si>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</si>
  <si>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</si>
  <si>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</si>
  <si>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</si>
  <si>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</si>
  <si>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</si>
  <si>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</si>
  <si>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</si>
  <si>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</si>
  <si>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</si>
  <si>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</si>
  <si>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</si>
  <si>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</si>
  <si>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</si>
  <si>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</si>
  <si>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</si>
  <si>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</si>
  <si>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</si>
  <si>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</si>
  <si>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</si>
  <si>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</si>
  <si>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</si>
  <si>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</si>
  <si>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</si>
  <si>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</si>
  <si>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</si>
  <si>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</si>
  <si>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</si>
  <si>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</si>
  <si>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</si>
  <si>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</si>
  <si>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</si>
  <si>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</si>
  <si>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</si>
  <si>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</si>
  <si>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</si>
  <si>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</si>
  <si>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</si>
  <si>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</si>
  <si>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</si>
  <si>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</si>
  <si>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</si>
  <si>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</si>
  <si>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</si>
  <si>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</si>
  <si>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</si>
  <si>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</si>
  <si>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</si>
  <si>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</si>
  <si>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</si>
  <si>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</si>
  <si>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</si>
  <si>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</si>
  <si>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</si>
  <si>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</si>
  <si>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</si>
  <si>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</si>
  <si>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</si>
  <si>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</si>
  <si>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</si>
  <si>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</si>
  <si>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</si>
  <si>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</si>
  <si>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</si>
  <si>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</si>
  <si>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</si>
  <si>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</si>
  <si>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</si>
  <si>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</si>
  <si>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</si>
  <si>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</si>
  <si>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</si>
  <si>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</si>
  <si>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</si>
  <si>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</si>
  <si>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</si>
  <si>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</si>
  <si>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</si>
  <si>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</si>
  <si>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</si>
  <si>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</si>
  <si>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</si>
  <si>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</si>
  <si>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</si>
  <si>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</si>
  <si>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</si>
  <si>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</si>
  <si>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</si>
  <si>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</si>
  <si>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</si>
  <si>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</si>
  <si>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</si>
  <si>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</si>
  <si>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</si>
  <si>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</si>
  <si>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</si>
  <si>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</si>
  <si>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</si>
  <si>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</si>
  <si>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</si>
  <si>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</si>
  <si>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</si>
  <si>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</si>
  <si>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</si>
  <si>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</si>
  <si>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</si>
  <si>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</si>
  <si>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</si>
  <si>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</si>
  <si>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</si>
  <si>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</si>
  <si>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</si>
  <si>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</si>
  <si>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</si>
  <si>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</si>
  <si>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</si>
  <si>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</si>
  <si>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</si>
  <si>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</si>
  <si>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</si>
  <si>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</si>
  <si>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</si>
  <si>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</si>
  <si>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</si>
  <si>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</si>
  <si>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</si>
  <si>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</si>
  <si>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</si>
  <si>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</si>
  <si>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</si>
  <si>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</si>
  <si>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</si>
  <si>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</si>
  <si>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</si>
  <si>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</si>
  <si>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</si>
  <si>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</si>
  <si>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</si>
  <si>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</si>
  <si>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</si>
  <si>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</si>
  <si>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</si>
  <si>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</si>
  <si>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</si>
  <si>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</si>
  <si>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</si>
  <si>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</si>
  <si>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</si>
  <si>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</si>
  <si>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</si>
  <si>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</si>
  <si>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</si>
  <si>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</si>
  <si>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</si>
  <si>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</si>
  <si>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</si>
  <si>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</si>
  <si>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</si>
  <si>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</si>
  <si>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</si>
  <si>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</si>
  <si>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</si>
  <si>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</si>
  <si>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</si>
  <si>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</si>
  <si>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</si>
  <si>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</si>
  <si>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</si>
  <si>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</si>
  <si>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</si>
  <si>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</si>
  <si>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</si>
  <si>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</si>
  <si>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</si>
  <si>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</si>
  <si>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</si>
  <si>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</si>
  <si>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</si>
  <si>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</si>
  <si>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</si>
  <si>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</si>
  <si>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</si>
  <si>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</si>
  <si>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</si>
  <si>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</si>
  <si>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</si>
  <si>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</si>
  <si>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</si>
  <si>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</si>
  <si>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</si>
  <si>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</si>
  <si>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</si>
  <si>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</si>
  <si>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</si>
  <si>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</si>
  <si>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</si>
  <si>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</si>
  <si>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</si>
  <si>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</si>
  <si>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</si>
  <si>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</si>
  <si>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</si>
  <si>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</si>
  <si>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</si>
  <si>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</si>
  <si>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</si>
  <si>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</si>
  <si>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</si>
  <si>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</si>
  <si>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</si>
  <si>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</si>
  <si>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</si>
  <si>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</si>
  <si>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</si>
  <si>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</si>
  <si>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</si>
  <si>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</si>
  <si>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</si>
  <si>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</si>
  <si>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</si>
  <si>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</si>
  <si>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</si>
  <si>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</si>
  <si>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</si>
  <si>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</si>
  <si>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</si>
  <si>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</si>
  <si>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</si>
  <si>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</si>
  <si>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</si>
  <si>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</si>
  <si>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</si>
  <si>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</si>
  <si>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</si>
  <si>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</si>
  <si>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</si>
  <si>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</si>
  <si>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</si>
  <si>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</si>
  <si>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</si>
  <si>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</si>
  <si>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</si>
  <si>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</si>
  <si>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</si>
  <si>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</si>
  <si>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</si>
  <si>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</si>
  <si>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</si>
  <si>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</si>
  <si>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</si>
  <si>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</si>
  <si>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</si>
  <si>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</si>
  <si>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</si>
  <si>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</si>
  <si>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</si>
  <si>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</si>
  <si>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</si>
  <si>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</si>
  <si>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</si>
  <si>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</si>
  <si>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</si>
  <si>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</si>
  <si>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</si>
  <si>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</si>
  <si>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</si>
  <si>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</si>
  <si>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</si>
  <si>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</si>
  <si>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</si>
  <si>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</si>
  <si>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</si>
  <si>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</si>
  <si>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</si>
  <si>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</si>
  <si>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</si>
  <si>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</si>
  <si>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</si>
  <si>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</si>
  <si>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</si>
  <si>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</si>
  <si>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</si>
  <si>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</si>
  <si>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</si>
  <si>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</si>
  <si>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</si>
  <si>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</si>
  <si>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</si>
  <si>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</si>
  <si>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</si>
  <si>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</si>
  <si>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</si>
  <si>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</si>
  <si>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</si>
  <si>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</si>
  <si>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</si>
  <si>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</si>
  <si>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</si>
  <si>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</si>
  <si>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</si>
  <si>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</si>
  <si>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</si>
  <si>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</si>
  <si>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</si>
  <si>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</si>
  <si>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</si>
  <si>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</si>
  <si>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</si>
  <si>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</si>
  <si>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</si>
  <si>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</si>
  <si>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</si>
  <si>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</si>
  <si>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</si>
  <si>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</si>
  <si>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</si>
  <si>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</si>
  <si>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</si>
  <si>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</si>
  <si>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</si>
  <si>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</si>
  <si>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</si>
  <si>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</si>
  <si>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</si>
  <si>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</si>
  <si>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</si>
  <si>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</si>
  <si>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</si>
  <si>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</si>
  <si>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</si>
  <si>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</si>
  <si>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</si>
  <si>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</si>
  <si>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</si>
  <si>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</si>
  <si>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</si>
  <si>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</si>
  <si>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</si>
  <si>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</si>
  <si>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</si>
  <si>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</si>
  <si>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</si>
  <si>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</si>
  <si>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</si>
  <si>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</si>
  <si>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</si>
  <si>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</si>
  <si>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</si>
  <si>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</si>
  <si>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</si>
  <si>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</si>
  <si>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</si>
  <si>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</si>
  <si>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</si>
  <si>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</si>
  <si>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</si>
  <si>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</si>
  <si>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</si>
  <si>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</si>
  <si>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</si>
  <si>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</si>
  <si>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</si>
  <si>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</si>
  <si>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</si>
  <si>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</si>
  <si>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</si>
  <si>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</si>
  <si>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</si>
  <si>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</si>
  <si>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</si>
  <si>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</si>
  <si>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</si>
  <si>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</si>
  <si>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</si>
  <si>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</si>
  <si>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</si>
  <si>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</si>
  <si>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</si>
  <si>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</si>
  <si>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</si>
  <si>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</si>
  <si>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</si>
  <si>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</si>
  <si>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</si>
  <si>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</si>
  <si>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</si>
  <si>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</si>
  <si>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</si>
  <si>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</si>
  <si>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</si>
  <si>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</si>
  <si>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</si>
  <si>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</si>
  <si>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</si>
  <si>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</si>
  <si>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</si>
  <si>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</si>
  <si>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</si>
  <si>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</si>
  <si>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</si>
  <si>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</si>
  <si>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</si>
  <si>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</si>
  <si>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</si>
  <si>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</si>
  <si>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</si>
  <si>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</si>
  <si>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</si>
  <si>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</si>
  <si>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</si>
  <si>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</si>
  <si>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</si>
  <si>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</si>
  <si>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</si>
  <si>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</si>
  <si>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</si>
  <si>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</si>
  <si>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</si>
  <si>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</si>
  <si>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</si>
  <si>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</si>
  <si>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</si>
  <si>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</si>
  <si>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</si>
  <si>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</si>
  <si>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</si>
  <si>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</si>
  <si>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</si>
  <si>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</si>
  <si>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</si>
  <si>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</si>
  <si>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</si>
  <si>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</si>
  <si>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</si>
  <si>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</si>
  <si>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</si>
  <si>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</si>
  <si>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</si>
  <si>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</si>
  <si>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</si>
  <si>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</si>
  <si>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</si>
  <si>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</si>
  <si>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</si>
  <si>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</si>
  <si>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</si>
  <si>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</si>
  <si>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</si>
  <si>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</si>
  <si>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</si>
  <si>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</si>
  <si>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</si>
  <si>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</si>
  <si>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</si>
  <si>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</si>
  <si>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</si>
  <si>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</si>
  <si>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</si>
  <si>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</si>
  <si>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</si>
  <si>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</si>
  <si>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</si>
  <si>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</si>
  <si>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</si>
  <si>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</si>
  <si>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</si>
  <si>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</si>
  <si>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</si>
  <si>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</si>
  <si>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</si>
  <si>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</si>
  <si>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</si>
  <si>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</si>
  <si>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</si>
  <si>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</si>
  <si>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</si>
  <si>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</si>
  <si>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</si>
  <si>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</si>
  <si>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</si>
  <si>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</si>
  <si>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</si>
  <si>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</si>
  <si>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</si>
  <si>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</si>
  <si>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</si>
  <si>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</si>
  <si>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</si>
  <si>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</si>
  <si>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</si>
  <si>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</si>
  <si>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</si>
  <si>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</si>
  <si>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</si>
  <si>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</si>
  <si>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</si>
  <si>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</si>
  <si>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</si>
  <si>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</si>
  <si>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</si>
  <si>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</si>
  <si>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</si>
  <si>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</si>
  <si>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</si>
  <si>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</si>
  <si>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</si>
  <si>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</si>
  <si>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</si>
  <si>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</si>
  <si>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</si>
  <si>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</si>
  <si>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</si>
  <si>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</si>
  <si>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</si>
  <si>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</si>
  <si>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</si>
  <si>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</si>
  <si>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</si>
  <si>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</si>
  <si>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</si>
  <si>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</si>
  <si>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</si>
  <si>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</si>
  <si>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</si>
  <si>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</si>
  <si>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</si>
  <si>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</si>
  <si>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</si>
  <si>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</si>
  <si>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</si>
  <si>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</si>
  <si>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</si>
  <si>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</si>
  <si>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</si>
  <si>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</si>
  <si>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</si>
  <si>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</si>
  <si>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</si>
  <si>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</si>
  <si>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</si>
  <si>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</si>
  <si>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</si>
  <si>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</si>
  <si>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</si>
  <si>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</si>
  <si>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</si>
  <si>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</si>
  <si>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</si>
  <si>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</si>
  <si>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</si>
  <si>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</si>
  <si>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</si>
  <si>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</si>
  <si>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</si>
  <si>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</si>
  <si>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</si>
  <si>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</si>
  <si>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</si>
  <si>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</si>
  <si>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</si>
  <si>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</si>
  <si>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</si>
  <si>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</si>
  <si>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</si>
  <si>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</si>
  <si>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</si>
  <si>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</si>
  <si>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</si>
  <si>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</si>
  <si>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</si>
  <si>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</si>
  <si>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</si>
  <si>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</si>
  <si>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</si>
  <si>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</si>
  <si>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</si>
  <si>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</si>
  <si>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</si>
  <si>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</si>
  <si>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</si>
  <si>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</si>
  <si>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</si>
  <si>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</si>
  <si>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</si>
  <si>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</si>
  <si>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</si>
  <si>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</si>
  <si>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</si>
  <si>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</si>
  <si>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</si>
  <si>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</si>
  <si>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</si>
  <si>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</si>
  <si>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</si>
  <si>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</si>
  <si>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</si>
  <si>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</si>
  <si>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</si>
  <si>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</si>
  <si>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</si>
  <si>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</si>
  <si>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</si>
  <si>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</si>
  <si>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</si>
  <si>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</si>
  <si>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</si>
  <si>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</si>
  <si>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</si>
  <si>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</si>
  <si>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</si>
  <si>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</si>
  <si>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</si>
  <si>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</si>
  <si>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</si>
  <si>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</si>
  <si>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</si>
  <si>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</si>
  <si>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</si>
  <si>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</si>
  <si>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</si>
  <si>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</si>
  <si>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</si>
  <si>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</si>
  <si>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</si>
  <si>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</si>
  <si>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</si>
  <si>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</si>
  <si>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</si>
  <si>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</si>
  <si>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</si>
  <si>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</si>
  <si>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</si>
  <si>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</si>
  <si>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</si>
  <si>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</si>
  <si>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</si>
  <si>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</si>
  <si>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</si>
  <si>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</si>
  <si>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</si>
  <si>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</si>
  <si>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</si>
  <si>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</si>
  <si>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</si>
  <si>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</si>
  <si>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</si>
  <si>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</si>
  <si>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</si>
  <si>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</si>
  <si>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</si>
  <si>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</si>
  <si>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</si>
  <si>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</si>
  <si>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</si>
  <si>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</si>
  <si>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</si>
  <si>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</si>
  <si>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</si>
  <si>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</si>
  <si>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</si>
  <si>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</si>
  <si>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</si>
  <si>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</si>
  <si>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</si>
  <si>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</si>
  <si>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</si>
  <si>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</si>
  <si>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</si>
  <si>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</si>
  <si>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</si>
  <si>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</si>
  <si>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</si>
  <si>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</si>
  <si>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</si>
  <si>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</si>
  <si>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</si>
  <si>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</si>
  <si>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</si>
  <si>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</si>
  <si>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</si>
  <si>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</si>
  <si>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</si>
  <si>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</si>
  <si>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</si>
  <si>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</si>
  <si>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</si>
  <si>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</si>
  <si>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</si>
  <si>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</si>
  <si>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</si>
  <si>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</si>
  <si>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</si>
  <si>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</si>
  <si>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</si>
  <si>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</si>
  <si>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</si>
  <si>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</si>
  <si>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</si>
  <si>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</si>
  <si>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</si>
  <si>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</si>
  <si>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</si>
  <si>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</si>
  <si>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</si>
  <si>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</si>
  <si>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</si>
  <si>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</si>
  <si>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</si>
  <si>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</si>
  <si>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</si>
  <si>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</si>
  <si>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</si>
  <si>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</si>
  <si>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</si>
  <si>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</si>
  <si>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</si>
  <si>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</si>
  <si>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</si>
  <si>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</si>
  <si>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</si>
  <si>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</si>
  <si>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</si>
  <si>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</si>
  <si>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</si>
  <si>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</si>
  <si>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</si>
  <si>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</si>
  <si>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</si>
  <si>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</si>
  <si>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</si>
  <si>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</si>
  <si>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</si>
  <si>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</si>
  <si>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</si>
  <si>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</si>
  <si>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</si>
  <si>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</si>
  <si>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</si>
  <si>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</si>
  <si>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</si>
  <si>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</si>
  <si>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</si>
  <si>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</si>
  <si>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</si>
  <si>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</si>
  <si>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</si>
  <si>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</si>
  <si>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</si>
  <si>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</si>
  <si>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</si>
  <si>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</si>
  <si>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</si>
  <si>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</si>
  <si>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</si>
  <si>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</si>
  <si>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</si>
  <si>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</si>
  <si>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</si>
  <si>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</si>
  <si>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</si>
  <si>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</si>
  <si>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</si>
  <si>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</si>
  <si>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</si>
  <si>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</si>
  <si>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</si>
  <si>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</si>
  <si>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</si>
  <si>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</si>
  <si>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</si>
  <si>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</si>
  <si>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</si>
  <si>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</si>
  <si>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</si>
  <si>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</si>
  <si>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</si>
  <si>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</si>
  <si>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</si>
  <si>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</si>
  <si>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</si>
  <si>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</si>
  <si>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</si>
  <si>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</si>
  <si>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</si>
  <si>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</si>
  <si>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</si>
  <si>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</si>
  <si>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</si>
  <si>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</si>
  <si>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</si>
  <si>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</si>
  <si>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</si>
  <si>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</si>
  <si>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</si>
  <si>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</si>
  <si>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</si>
  <si>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</si>
  <si>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</si>
  <si>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</si>
  <si>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</si>
  <si>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</si>
  <si>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</si>
  <si>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</si>
  <si>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</si>
  <si>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</si>
  <si>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</si>
  <si>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</si>
  <si>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</si>
  <si>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</si>
  <si>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</si>
  <si>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</si>
  <si>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</si>
  <si>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</si>
  <si>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</si>
  <si>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</si>
  <si>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</si>
  <si>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</si>
  <si>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</si>
  <si>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</si>
  <si>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</si>
  <si>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</si>
  <si>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</si>
  <si>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</si>
  <si>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</si>
  <si>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</si>
  <si>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</si>
  <si>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</si>
  <si>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</si>
  <si>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</si>
  <si>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</si>
  <si>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</si>
  <si>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</si>
  <si>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</si>
  <si>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</si>
  <si>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</si>
  <si>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</si>
  <si>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</si>
  <si>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</si>
  <si>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</si>
  <si>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</si>
  <si>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</si>
  <si>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</si>
  <si>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</si>
  <si>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</si>
  <si>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</si>
  <si>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</si>
  <si>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</si>
  <si>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</si>
  <si>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</si>
  <si>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</si>
  <si>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</si>
  <si>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</si>
  <si>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</si>
  <si>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</si>
  <si>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</si>
  <si>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</si>
  <si>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</si>
  <si>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</si>
  <si>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</si>
  <si>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</si>
  <si>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</si>
  <si>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</si>
  <si>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</si>
  <si>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</si>
  <si>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</si>
  <si>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</si>
  <si>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</si>
  <si>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</si>
  <si>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</si>
  <si>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</si>
  <si>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</si>
  <si>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</si>
  <si>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</si>
  <si>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</si>
  <si>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</si>
  <si>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</si>
  <si>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</si>
  <si>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</si>
  <si>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</si>
  <si>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</si>
  <si>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</si>
  <si>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</si>
  <si>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</si>
  <si>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</si>
  <si>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</si>
  <si>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</si>
  <si>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</si>
  <si>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</si>
  <si>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</si>
  <si>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</si>
  <si>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</si>
  <si>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</si>
  <si>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</si>
  <si>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</si>
  <si>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</si>
  <si>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</si>
  <si>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</si>
  <si>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</si>
  <si>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</si>
  <si>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</si>
  <si>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</si>
  <si>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</si>
  <si>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</si>
  <si>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</si>
  <si>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</si>
  <si>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</si>
  <si>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</si>
  <si>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</si>
  <si>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</si>
  <si>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</si>
  <si>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</si>
  <si>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</si>
  <si>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</si>
  <si>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</si>
  <si>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</si>
  <si>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</si>
  <si>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</si>
  <si>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</si>
  <si>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</si>
  <si>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</si>
  <si>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</si>
  <si>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</si>
  <si>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</si>
  <si>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</si>
  <si>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</si>
  <si>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</si>
  <si>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</si>
  <si>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</si>
  <si>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</si>
  <si>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</si>
  <si>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</si>
  <si>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</si>
  <si>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</si>
  <si>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</si>
  <si>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</si>
  <si>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</si>
  <si>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</si>
  <si>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</si>
  <si>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</si>
  <si>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</si>
  <si>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</si>
  <si>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</si>
  <si>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</si>
  <si>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</si>
  <si>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</si>
  <si>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</si>
  <si>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</si>
  <si>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</si>
  <si>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</si>
  <si>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</si>
  <si>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</si>
  <si>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</si>
  <si>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</si>
  <si>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</si>
  <si>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</si>
  <si>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</si>
  <si>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</si>
  <si>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</si>
  <si>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</si>
  <si>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</si>
  <si>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</si>
  <si>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</si>
  <si>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</si>
  <si>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</si>
  <si>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</si>
  <si>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</si>
  <si>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</si>
  <si>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</si>
  <si>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</si>
  <si>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</si>
  <si>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</si>
  <si>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</si>
  <si>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</si>
  <si>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</si>
  <si>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</si>
  <si>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</si>
  <si>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</si>
  <si>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</si>
  <si>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</si>
  <si>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</si>
  <si>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</si>
  <si>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</si>
  <si>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</si>
  <si>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</si>
  <si>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</si>
  <si>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</si>
  <si>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</si>
  <si>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</si>
  <si>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</si>
  <si>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</si>
  <si>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</si>
  <si>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</si>
  <si>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</si>
  <si>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</si>
  <si>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</si>
  <si>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</si>
  <si>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</si>
  <si>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</si>
  <si>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</si>
  <si>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</si>
  <si>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</si>
  <si>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</si>
  <si>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</si>
  <si>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</si>
  <si>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</si>
  <si>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</si>
  <si>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</si>
  <si>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</si>
  <si>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</si>
  <si>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</si>
  <si>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</si>
  <si>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</si>
  <si>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</si>
  <si>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</si>
  <si>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</si>
  <si>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</si>
  <si>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</si>
  <si>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</si>
  <si>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</si>
  <si>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</si>
  <si>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</si>
  <si>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</si>
  <si>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</si>
  <si>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</si>
  <si>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</si>
  <si>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</si>
  <si>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</si>
  <si>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</si>
  <si>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</si>
  <si>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</si>
  <si>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</si>
  <si>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</si>
  <si>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</si>
  <si>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</si>
  <si>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</si>
  <si>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</si>
  <si>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</si>
  <si>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</si>
  <si>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</si>
  <si>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</si>
  <si>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</si>
  <si>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</si>
  <si>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</si>
  <si>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</si>
  <si>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</si>
  <si>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</si>
  <si>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</si>
  <si>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</si>
  <si>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</si>
  <si>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</si>
  <si>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</si>
  <si>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</si>
  <si>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</si>
  <si>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</si>
  <si>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</si>
  <si>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</si>
  <si>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</si>
  <si>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</si>
  <si>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</si>
  <si>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</si>
  <si>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</si>
  <si>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</si>
  <si>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</si>
  <si>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</si>
  <si>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</si>
  <si>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</si>
  <si>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</si>
  <si>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</si>
  <si>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</si>
  <si>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</si>
  <si>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</si>
  <si>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</si>
  <si>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</si>
  <si>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</si>
  <si>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</si>
  <si>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</si>
  <si>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</si>
  <si>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</si>
  <si>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</si>
  <si>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</si>
  <si>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</si>
  <si>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</si>
  <si>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</si>
  <si>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</si>
  <si>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</si>
  <si>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</si>
  <si>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</si>
  <si>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</si>
  <si>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</si>
  <si>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</si>
  <si>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</si>
  <si>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</si>
  <si>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</si>
  <si>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</si>
  <si>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</si>
  <si>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</si>
  <si>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</si>
  <si>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</si>
  <si>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</si>
  <si>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</si>
  <si>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</si>
  <si>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</si>
  <si>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</si>
  <si>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</si>
  <si>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</si>
  <si>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</si>
  <si>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</si>
  <si>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</si>
  <si>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</si>
  <si>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</si>
  <si>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</si>
  <si>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</si>
  <si>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</si>
  <si>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</si>
  <si>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</si>
  <si>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</si>
  <si>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</si>
  <si>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</si>
  <si>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</si>
  <si>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</si>
  <si>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</si>
  <si>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</si>
  <si>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</si>
  <si>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</si>
  <si>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</si>
  <si>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</si>
  <si>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</si>
  <si>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</si>
  <si>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</si>
  <si>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</si>
  <si>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</si>
  <si>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</si>
  <si>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</si>
  <si>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</si>
  <si>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</si>
  <si>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</si>
  <si>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</si>
  <si>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</si>
  <si>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</si>
  <si>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</si>
  <si>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</si>
  <si>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</si>
  <si>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</si>
  <si>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</si>
  <si>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</si>
  <si>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</si>
  <si>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</si>
  <si>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</si>
  <si>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</si>
  <si>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</si>
  <si>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</si>
  <si>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</si>
  <si>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</si>
  <si>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</si>
  <si>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</si>
  <si>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</si>
  <si>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</si>
  <si>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</si>
  <si>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</si>
  <si>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</si>
  <si>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</si>
  <si>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</si>
  <si>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</si>
  <si>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</si>
  <si>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</si>
  <si>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</si>
  <si>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</si>
  <si>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</si>
  <si>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</si>
  <si>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</si>
  <si>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</si>
  <si>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</si>
  <si>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</si>
  <si>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</si>
  <si>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</si>
  <si>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</si>
  <si>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</si>
  <si>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</si>
  <si>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</si>
  <si>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</si>
  <si>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</si>
  <si>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</si>
  <si>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</si>
  <si>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</si>
  <si>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</si>
  <si>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</si>
  <si>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</si>
  <si>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</si>
  <si>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</si>
  <si>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</si>
  <si>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</si>
  <si>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</si>
  <si>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</si>
  <si>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</si>
  <si>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</si>
  <si>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</si>
  <si>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</si>
  <si>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</si>
  <si>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</si>
  <si>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</si>
  <si>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</si>
  <si>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</si>
  <si>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</si>
  <si>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</si>
  <si>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</si>
  <si>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</si>
  <si>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</si>
  <si>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</si>
  <si>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</si>
  <si>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</si>
  <si>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</si>
  <si>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</si>
  <si>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</si>
  <si>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</si>
  <si>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</si>
  <si>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</si>
  <si>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</si>
  <si>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</si>
  <si>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</si>
  <si>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</si>
  <si>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</si>
  <si>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</si>
  <si>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</si>
  <si>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</si>
  <si>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</si>
  <si>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</si>
  <si>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</si>
  <si>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</si>
  <si>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</si>
  <si>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</si>
  <si>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</si>
  <si>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</si>
  <si>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</si>
  <si>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</si>
  <si>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</si>
  <si>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</si>
  <si>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</si>
  <si>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</si>
  <si>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</si>
  <si>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</si>
  <si>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</si>
  <si>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</si>
  <si>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</si>
  <si>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</si>
  <si>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</si>
  <si>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</si>
  <si>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</si>
  <si>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</si>
  <si>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</si>
  <si>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</si>
  <si>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</si>
  <si>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</si>
  <si>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</si>
  <si>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</si>
  <si>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</si>
  <si>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</si>
  <si>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</si>
  <si>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</si>
  <si>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</si>
  <si>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</si>
  <si>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</si>
  <si>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</si>
  <si>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</si>
  <si>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</si>
  <si>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</si>
  <si>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</si>
  <si>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</si>
  <si>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</si>
  <si>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</si>
  <si>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</si>
  <si>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</si>
  <si>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</si>
  <si>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</si>
  <si>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</si>
  <si>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</si>
  <si>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</si>
  <si>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</si>
  <si>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</si>
  <si>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</si>
  <si>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</si>
  <si>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</si>
  <si>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</si>
  <si>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</si>
  <si>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</si>
  <si>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</si>
  <si>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</si>
  <si>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</si>
  <si>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</si>
  <si>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</si>
  <si>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</si>
  <si>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</si>
  <si>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</si>
  <si>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</si>
  <si>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</si>
  <si>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</si>
  <si>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</si>
  <si>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</si>
  <si>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</si>
  <si>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</si>
  <si>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</si>
  <si>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</si>
  <si>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</si>
  <si>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</si>
  <si>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</si>
  <si>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</si>
  <si>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</si>
  <si>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</si>
  <si>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</si>
  <si>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</si>
  <si>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</si>
  <si>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</si>
  <si>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</si>
  <si>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</si>
  <si>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</si>
  <si>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</si>
  <si>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</si>
  <si>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</si>
  <si>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</si>
  <si>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</si>
  <si>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</si>
  <si>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</si>
  <si>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</si>
  <si>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</si>
  <si>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</si>
  <si>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</si>
  <si>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</si>
  <si>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</si>
  <si>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</si>
  <si>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</si>
  <si>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</si>
  <si>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</si>
  <si>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</si>
  <si>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</si>
  <si>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</si>
  <si>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</si>
  <si>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</si>
  <si>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</si>
  <si>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</si>
  <si>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</si>
  <si>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</si>
  <si>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</si>
  <si>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</si>
  <si>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</si>
  <si>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</si>
  <si>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</si>
  <si>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</si>
  <si>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</si>
  <si>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</si>
  <si>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</si>
  <si>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</si>
  <si>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</si>
  <si>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</si>
  <si>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</si>
  <si>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</si>
  <si>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</si>
  <si>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</si>
  <si>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</si>
  <si>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</si>
  <si>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</si>
  <si>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</si>
  <si>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</si>
  <si>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</si>
  <si>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</si>
  <si>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</si>
  <si>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</si>
  <si>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</si>
  <si>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</si>
  <si>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</si>
  <si>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</si>
  <si>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</si>
  <si>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</si>
  <si>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</si>
  <si>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</si>
  <si>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</si>
  <si>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</si>
  <si>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</si>
  <si>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</si>
  <si>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</si>
  <si>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</si>
  <si>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</si>
  <si>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</si>
  <si>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</si>
  <si>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</si>
  <si>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</si>
  <si>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</si>
  <si>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</si>
  <si>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</si>
  <si>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</si>
  <si>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</si>
  <si>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</si>
  <si>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</si>
  <si>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</si>
  <si>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</si>
  <si>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</si>
  <si>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</si>
  <si>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</si>
  <si>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</si>
  <si>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</si>
  <si>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</si>
  <si>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</si>
  <si>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</si>
  <si>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</si>
  <si>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</si>
  <si>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</si>
  <si>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</si>
  <si>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</si>
  <si>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</si>
  <si>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</si>
  <si>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</si>
  <si>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</si>
  <si>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</si>
  <si>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</si>
  <si>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</si>
  <si>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</si>
  <si>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</si>
  <si>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</si>
  <si>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</si>
  <si>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</si>
  <si>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</si>
  <si>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</si>
  <si>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</si>
  <si>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</si>
  <si>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</si>
  <si>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</si>
  <si>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</si>
  <si>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</si>
  <si>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</si>
  <si>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</si>
  <si>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</si>
  <si>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</si>
  <si>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</si>
  <si>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</si>
  <si>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</si>
  <si>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</si>
  <si>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</si>
  <si>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</si>
  <si>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</si>
  <si>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</si>
  <si>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</si>
  <si>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</si>
  <si>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</si>
  <si>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</si>
  <si>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</si>
  <si>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</si>
  <si>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</si>
  <si>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</si>
  <si>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</si>
  <si>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</si>
  <si>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</si>
  <si>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</si>
  <si>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</si>
  <si>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</si>
  <si>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</si>
  <si>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</si>
  <si>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</si>
  <si>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</si>
  <si>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</si>
  <si>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</si>
  <si>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</si>
  <si>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</si>
  <si>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</si>
  <si>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</si>
  <si>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</si>
  <si>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</si>
  <si>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</si>
  <si>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</si>
  <si>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</si>
  <si>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</si>
  <si>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</si>
  <si>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</si>
  <si>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</si>
  <si>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</si>
  <si>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</si>
  <si>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</si>
  <si>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</si>
  <si>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</si>
  <si>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</si>
  <si>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</si>
  <si>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</si>
  <si>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</si>
  <si>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</si>
  <si>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</si>
  <si>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</si>
  <si>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</si>
  <si>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</si>
  <si>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</si>
  <si>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</si>
  <si>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</si>
  <si>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</si>
  <si>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</si>
  <si>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</si>
  <si>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</si>
  <si>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</si>
  <si>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</si>
  <si>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</si>
  <si>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</si>
  <si>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</si>
  <si>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</si>
  <si>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</si>
  <si>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</si>
  <si>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</si>
  <si>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</si>
  <si>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</si>
  <si>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</si>
  <si>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</si>
  <si>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</si>
  <si>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</si>
  <si>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</si>
  <si>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</si>
  <si>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</si>
  <si>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</si>
  <si>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</si>
  <si>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</si>
  <si>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</si>
  <si>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</si>
  <si>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</si>
  <si>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</si>
  <si>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</si>
  <si>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</si>
  <si>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</si>
  <si>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</si>
  <si>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</si>
  <si>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</si>
  <si>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</si>
  <si>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</si>
  <si>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</si>
  <si>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</si>
  <si>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</si>
  <si>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</si>
  <si>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</si>
  <si>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</si>
  <si>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</si>
  <si>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</si>
  <si>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</si>
  <si>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</si>
  <si>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</si>
  <si>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</si>
  <si>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</si>
  <si>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</si>
  <si>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</si>
  <si>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</si>
  <si>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</si>
  <si>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</si>
  <si>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</si>
  <si>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</si>
  <si>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</si>
  <si>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</si>
  <si>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</si>
  <si>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</si>
  <si>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</si>
  <si>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</si>
  <si>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</si>
  <si>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</si>
  <si>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</si>
  <si>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</si>
  <si>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</si>
  <si>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</si>
  <si>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</si>
  <si>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</si>
  <si>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</si>
  <si>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</si>
  <si>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</si>
  <si>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</si>
  <si>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</si>
  <si>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</si>
  <si>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</si>
  <si>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</si>
  <si>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</si>
  <si>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</si>
  <si>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</si>
  <si>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</si>
  <si>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</si>
  <si>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</si>
  <si>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</si>
  <si>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</si>
  <si>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</si>
  <si>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</si>
  <si>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</si>
  <si>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</si>
  <si>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</si>
  <si>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</si>
  <si>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</si>
  <si>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</si>
  <si>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</si>
  <si>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</si>
  <si>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</si>
  <si>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</si>
  <si>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</si>
  <si>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</si>
  <si>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</si>
  <si>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</si>
  <si>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</si>
  <si>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</si>
  <si>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</si>
  <si>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</si>
  <si>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</si>
  <si>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</si>
  <si>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</si>
  <si>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</si>
  <si>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</si>
  <si>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</si>
  <si>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</si>
  <si>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</si>
  <si>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</si>
  <si>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</si>
  <si>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</si>
  <si>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</si>
  <si>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</si>
  <si>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</si>
  <si>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</si>
  <si>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</si>
  <si>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</si>
  <si>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</si>
  <si>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</si>
  <si>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</si>
  <si>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</si>
  <si>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</si>
  <si>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</si>
  <si>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</si>
  <si>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</si>
  <si>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</si>
  <si>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</si>
  <si>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</si>
  <si>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</si>
  <si>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</si>
  <si>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</si>
  <si>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</si>
  <si>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</si>
  <si>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</si>
  <si>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</si>
  <si>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</si>
  <si>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</si>
  <si>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</si>
  <si>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</si>
  <si>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</si>
  <si>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</si>
  <si>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</si>
  <si>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</si>
  <si>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</si>
  <si>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</si>
  <si>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</si>
  <si>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</si>
  <si>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</si>
  <si>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</si>
  <si>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</si>
  <si>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</si>
  <si>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</si>
  <si>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</si>
  <si>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</si>
  <si>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</si>
  <si>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</si>
  <si>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</si>
  <si>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</si>
  <si>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</si>
  <si>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</si>
  <si>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</si>
  <si>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</si>
  <si>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</si>
  <si>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</si>
  <si>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</si>
  <si>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</si>
  <si>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</si>
  <si>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</si>
  <si>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</si>
  <si>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</si>
  <si>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</si>
  <si>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</si>
  <si>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</si>
  <si>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</si>
  <si>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</si>
  <si>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</si>
  <si>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</si>
  <si>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</si>
  <si>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</si>
  <si>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</si>
  <si>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</si>
  <si>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</si>
  <si>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</si>
  <si>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</si>
  <si>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</si>
  <si>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</si>
  <si>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</si>
  <si>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</si>
  <si>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</si>
  <si>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</si>
  <si>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</si>
  <si>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</si>
  <si>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</si>
  <si>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</si>
  <si>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</si>
  <si>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</si>
  <si>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</si>
  <si>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</si>
  <si>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</si>
  <si>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</si>
  <si>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</si>
  <si>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</si>
  <si>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</si>
  <si>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</si>
  <si>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</si>
  <si>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</si>
  <si>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</si>
  <si>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</si>
  <si>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</si>
  <si>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</si>
  <si>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</si>
  <si>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</si>
  <si>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</si>
  <si>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</si>
  <si>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</si>
  <si>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</si>
  <si>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</si>
  <si>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</si>
  <si>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</si>
  <si>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</si>
  <si>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</si>
  <si>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</si>
  <si>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</si>
  <si>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</si>
  <si>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</si>
  <si>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</si>
  <si>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</si>
  <si>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</si>
  <si>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</si>
  <si>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</si>
  <si>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</si>
  <si>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</si>
  <si>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</si>
  <si>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</si>
  <si>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</si>
  <si>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</si>
  <si>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</si>
  <si>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</si>
  <si>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</si>
  <si>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</si>
  <si>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</si>
  <si>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</si>
  <si>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</si>
  <si>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</si>
  <si>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</si>
  <si>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</si>
  <si>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</si>
  <si>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</si>
  <si>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</si>
  <si>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</si>
  <si>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</si>
  <si>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</si>
  <si>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</si>
  <si>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</si>
  <si>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</si>
  <si>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</si>
  <si>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</si>
  <si>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</si>
  <si>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</si>
  <si>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</si>
  <si>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</si>
  <si>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</si>
  <si>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</si>
  <si>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</si>
  <si>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</si>
  <si>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</si>
  <si>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</si>
  <si>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</si>
  <si>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</si>
  <si>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</si>
  <si>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</si>
  <si>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</si>
  <si>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</si>
  <si>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</si>
  <si>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</si>
  <si>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</si>
  <si>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</si>
  <si>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</si>
  <si>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</si>
  <si>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</si>
  <si>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</si>
  <si>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</si>
  <si>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</si>
  <si>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</si>
  <si>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</si>
  <si>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</si>
  <si>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</si>
  <si>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</si>
  <si>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</si>
  <si>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</si>
  <si>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</si>
  <si>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</si>
  <si>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</si>
  <si>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</si>
  <si>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</si>
  <si>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</si>
  <si>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</si>
  <si>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</si>
  <si>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</si>
  <si>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</si>
  <si>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</si>
  <si>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</si>
  <si>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</si>
  <si>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</si>
  <si>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</si>
  <si>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</si>
  <si>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</si>
  <si>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</si>
  <si>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</si>
  <si>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</si>
  <si>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</si>
  <si>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</si>
  <si>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</si>
  <si>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</si>
  <si>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</si>
  <si>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</si>
  <si>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</si>
  <si>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</si>
  <si>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</si>
  <si>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</si>
  <si>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</si>
  <si>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</si>
  <si>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</si>
  <si>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</si>
  <si>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</si>
  <si>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</si>
  <si>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</si>
  <si>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</si>
  <si>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</si>
  <si>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</si>
  <si>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</si>
  <si>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</si>
  <si>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</si>
  <si>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</si>
  <si>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</si>
  <si>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</si>
  <si>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</si>
  <si>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</si>
  <si>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</si>
  <si>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</si>
  <si>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</si>
  <si>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</si>
  <si>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</si>
  <si>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</si>
  <si>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</si>
  <si>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</si>
  <si>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</si>
  <si>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</si>
  <si>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</si>
  <si>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</si>
  <si>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</si>
  <si>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</si>
  <si>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</si>
  <si>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</si>
  <si>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</si>
  <si>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</si>
  <si>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</si>
  <si>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</si>
  <si>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</si>
  <si>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</si>
  <si>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</si>
  <si>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</si>
  <si>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</si>
  <si>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</si>
  <si>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</si>
  <si>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</si>
  <si>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</si>
  <si>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</si>
  <si>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</si>
  <si>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</si>
  <si>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</si>
  <si>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</si>
  <si>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</si>
  <si>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</si>
  <si>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</si>
  <si>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</si>
  <si>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</si>
  <si>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</si>
  <si>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</si>
  <si>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</si>
  <si>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</si>
  <si>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</si>
  <si>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</si>
  <si>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</si>
  <si>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</si>
  <si>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</si>
  <si>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</si>
  <si>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</si>
  <si>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</si>
  <si>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</si>
  <si>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</si>
  <si>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</si>
  <si>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</si>
  <si>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</si>
  <si>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</si>
  <si>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</si>
  <si>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</si>
  <si>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</si>
  <si>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</si>
  <si>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</si>
  <si>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</si>
  <si>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</si>
  <si>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</si>
  <si>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</si>
  <si>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</si>
  <si>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</si>
  <si>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</si>
  <si>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</si>
  <si>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</si>
  <si>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</si>
  <si>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</si>
  <si>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</si>
  <si>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</si>
  <si>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</si>
  <si>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</si>
  <si>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</si>
  <si>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</si>
  <si>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</si>
  <si>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</si>
  <si>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</si>
  <si>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</si>
  <si>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</si>
  <si>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</si>
  <si>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</si>
  <si>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</si>
  <si>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</si>
  <si>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</si>
  <si>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</si>
  <si>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</si>
  <si>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</si>
  <si>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</si>
  <si>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</si>
  <si>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</si>
  <si>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</si>
  <si>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</si>
  <si>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</si>
  <si>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</si>
  <si>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</si>
  <si>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</si>
  <si>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</si>
  <si>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</si>
  <si>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</si>
  <si>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</si>
  <si>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</si>
  <si>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</si>
  <si>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</si>
  <si>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</si>
  <si>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</si>
  <si>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</si>
  <si>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</si>
  <si>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</si>
  <si>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</si>
  <si>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</si>
  <si>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</si>
  <si>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</si>
  <si>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</si>
  <si>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</si>
  <si>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</si>
  <si>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</si>
  <si>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</si>
  <si>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</si>
  <si>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</si>
  <si>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</si>
  <si>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</si>
  <si>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</si>
  <si>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</si>
  <si>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</si>
  <si>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</si>
  <si>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</si>
  <si>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</si>
  <si>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</si>
  <si>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</si>
  <si>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</si>
  <si>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</si>
  <si>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</si>
  <si>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</si>
  <si>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</si>
  <si>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</si>
  <si>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</si>
  <si>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</si>
  <si>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</si>
  <si>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</si>
  <si>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</si>
  <si>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</si>
  <si>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</si>
  <si>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</si>
  <si>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</si>
  <si>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</si>
  <si>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</si>
  <si>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</si>
  <si>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</si>
  <si>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</si>
  <si>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</si>
  <si>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</si>
  <si>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</si>
  <si>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</si>
  <si>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</si>
  <si>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</si>
  <si>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</si>
  <si>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</si>
  <si>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</si>
  <si>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</si>
  <si>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</si>
  <si>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</si>
  <si>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</si>
  <si>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</si>
  <si>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</si>
  <si>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</si>
  <si>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</si>
  <si>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</si>
  <si>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</si>
  <si>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</si>
  <si>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</si>
  <si>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</si>
  <si>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</si>
  <si>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</si>
  <si>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</si>
  <si>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</si>
  <si>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</si>
  <si>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</si>
  <si>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</si>
  <si>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</si>
  <si>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</si>
  <si>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</si>
  <si>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</si>
  <si>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</si>
  <si>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</si>
  <si>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</si>
  <si>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</si>
  <si>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</si>
  <si>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</si>
  <si>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</si>
  <si>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</si>
  <si>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</si>
  <si>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</si>
  <si>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</si>
  <si>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</si>
  <si>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</si>
  <si>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</si>
  <si>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</si>
  <si>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</si>
  <si>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</si>
  <si>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</si>
  <si>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</si>
  <si>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</si>
  <si>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</si>
  <si>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</si>
  <si>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</si>
  <si>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</si>
  <si>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</si>
  <si>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</si>
  <si>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</si>
  <si>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</si>
  <si>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</si>
  <si>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</si>
  <si>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</si>
  <si>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</si>
  <si>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</si>
  <si>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</si>
  <si>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</si>
  <si>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</si>
  <si>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</si>
  <si>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</si>
  <si>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</si>
  <si>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</si>
  <si>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</si>
  <si>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</si>
  <si>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</si>
  <si>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</si>
  <si>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</si>
  <si>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</si>
  <si>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</si>
  <si>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</si>
  <si>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</si>
  <si>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</si>
  <si>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</si>
  <si>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</si>
  <si>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</si>
  <si>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</si>
  <si>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</si>
  <si>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</si>
  <si>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</si>
  <si>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</si>
  <si>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</si>
  <si>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</si>
  <si>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</si>
  <si>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</si>
  <si>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</si>
  <si>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</si>
  <si>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</si>
  <si>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</si>
  <si>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</si>
  <si>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</si>
  <si>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</si>
  <si>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</si>
  <si>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</si>
  <si>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</si>
  <si>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</si>
  <si>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</si>
  <si>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</si>
  <si>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</si>
  <si>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</si>
  <si>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</si>
  <si>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</si>
  <si>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</si>
  <si>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</si>
  <si>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</si>
  <si>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</si>
  <si>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</si>
  <si>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</si>
  <si>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</si>
  <si>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</si>
  <si>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</si>
  <si>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</si>
  <si>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</si>
  <si>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</si>
  <si>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</si>
  <si>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</si>
  <si>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</si>
  <si>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</si>
  <si>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</si>
  <si>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</si>
  <si>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</si>
  <si>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</si>
  <si>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</si>
  <si>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</si>
  <si>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</si>
  <si>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</si>
  <si>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</si>
  <si>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</si>
  <si>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</si>
  <si>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</si>
  <si>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</si>
  <si>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</si>
  <si>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</si>
  <si>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</si>
  <si>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</si>
  <si>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</si>
  <si>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</si>
  <si>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</si>
  <si>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</si>
  <si>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</si>
  <si>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</si>
  <si>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</si>
  <si>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</si>
  <si>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</si>
  <si>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</si>
  <si>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</si>
  <si>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</si>
  <si>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</si>
  <si>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</si>
  <si>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</si>
  <si>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</si>
  <si>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</si>
  <si>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</si>
  <si>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</si>
  <si>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</si>
  <si>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</si>
  <si>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</si>
  <si>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</si>
  <si>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</si>
  <si>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</si>
  <si>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</si>
  <si>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</si>
  <si>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</si>
  <si>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</si>
  <si>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</si>
  <si>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</si>
  <si>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</si>
  <si>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</si>
  <si>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</si>
  <si>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</si>
  <si>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</si>
  <si>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</si>
  <si>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</si>
  <si>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</si>
  <si>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</si>
  <si>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</si>
  <si>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</si>
  <si>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</si>
  <si>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</si>
  <si>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</si>
  <si>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</si>
  <si>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</si>
  <si>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</si>
  <si>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</si>
  <si>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</si>
  <si>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</si>
  <si>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</si>
  <si>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</si>
  <si>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</si>
  <si>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</si>
  <si>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</si>
  <si>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</si>
  <si>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</si>
  <si>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</si>
  <si>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</si>
  <si>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</si>
  <si>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</si>
  <si>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</si>
  <si>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</si>
  <si>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</si>
  <si>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</si>
  <si>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</si>
  <si>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</si>
  <si>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</si>
  <si>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</si>
  <si>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</si>
  <si>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</si>
  <si>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</si>
  <si>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</si>
  <si>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</si>
  <si>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</si>
  <si>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</si>
  <si>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</si>
  <si>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</si>
  <si>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</si>
  <si>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</si>
  <si>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</si>
  <si>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</si>
  <si>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</si>
  <si>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</si>
  <si>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</si>
  <si>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</si>
  <si>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</si>
  <si>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</si>
  <si>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</si>
  <si>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</si>
  <si>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</si>
  <si>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</si>
  <si>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</si>
  <si>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</si>
  <si>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</si>
  <si>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</si>
  <si>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</si>
  <si>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</si>
  <si>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</si>
  <si>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</si>
  <si>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</si>
  <si>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</si>
  <si>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</si>
  <si>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</si>
  <si>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</si>
  <si>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</si>
  <si>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</si>
  <si>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</si>
  <si>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</si>
  <si>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</si>
  <si>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</si>
  <si>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</si>
  <si>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</si>
  <si>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</si>
  <si>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</si>
  <si>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</si>
  <si>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</si>
  <si>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</si>
  <si>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</si>
  <si>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</si>
  <si>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</si>
  <si>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</si>
  <si>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</si>
  <si>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</si>
  <si>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</si>
  <si>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</si>
  <si>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</si>
  <si>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</si>
  <si>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</si>
  <si>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</si>
  <si>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</si>
  <si>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</si>
  <si>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</si>
  <si>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</si>
  <si>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</si>
  <si>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</si>
  <si>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</si>
  <si>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</si>
  <si>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</si>
  <si>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</si>
  <si>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</si>
  <si>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</si>
  <si>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</si>
  <si>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</si>
  <si>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</si>
  <si>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</si>
  <si>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</si>
  <si>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</si>
  <si>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</si>
  <si>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</si>
  <si>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</si>
  <si>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</si>
  <si>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</si>
  <si>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</si>
  <si>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</si>
  <si>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</si>
  <si>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</si>
  <si>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</si>
  <si>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</si>
  <si>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</si>
  <si>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</si>
  <si>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</si>
  <si>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</si>
  <si>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</si>
  <si>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</si>
  <si>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</si>
  <si>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</si>
  <si>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</si>
  <si>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</si>
  <si>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</si>
  <si>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</si>
  <si>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</si>
  <si>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</si>
  <si>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</si>
  <si>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</si>
  <si>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</si>
  <si>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</si>
  <si>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</si>
  <si>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</si>
  <si>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</si>
  <si>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</si>
  <si>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</si>
  <si>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</si>
  <si>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</si>
  <si>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</si>
  <si>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</si>
  <si>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</si>
  <si>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</si>
  <si>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</si>
  <si>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</si>
  <si>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</si>
  <si>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</si>
  <si>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</si>
  <si>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</si>
  <si>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</si>
  <si>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</si>
  <si>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</si>
  <si>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</si>
  <si>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</si>
  <si>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</si>
  <si>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</si>
  <si>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</si>
  <si>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</si>
  <si>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</si>
  <si>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</si>
  <si>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</si>
  <si>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</si>
  <si>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</si>
  <si>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</si>
  <si>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</si>
  <si>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</si>
  <si>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</si>
  <si>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</si>
  <si>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</si>
  <si>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</si>
  <si>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</si>
  <si>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</si>
  <si>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</si>
  <si>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</si>
  <si>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</si>
  <si>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</si>
  <si>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</si>
  <si>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</si>
  <si>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</si>
  <si>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</si>
  <si>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</si>
  <si>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</si>
  <si>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</si>
  <si>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</si>
  <si>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</si>
  <si>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</si>
  <si>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</si>
  <si>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</si>
  <si>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</si>
  <si>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</si>
  <si>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</si>
  <si>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</si>
  <si>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</si>
  <si>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</si>
  <si>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</si>
  <si>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</si>
  <si>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</si>
  <si>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</si>
  <si>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</si>
  <si>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</si>
  <si>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</si>
  <si>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</si>
  <si>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</si>
  <si>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</si>
  <si>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</si>
  <si>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</si>
  <si>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</si>
  <si>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</si>
  <si>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</si>
  <si>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</si>
  <si>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</si>
  <si>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</si>
  <si>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</si>
  <si>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</si>
  <si>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</si>
  <si>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</si>
  <si>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</si>
  <si>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</si>
  <si>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</si>
  <si>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</si>
  <si>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</si>
  <si>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</si>
  <si>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</si>
  <si>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</si>
  <si>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</si>
  <si>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</si>
  <si>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</si>
  <si>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</si>
  <si>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</si>
  <si>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</si>
  <si>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</si>
  <si>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</si>
  <si>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</si>
  <si>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</si>
  <si>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</si>
  <si>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</si>
  <si>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</si>
  <si>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</si>
  <si>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</si>
  <si>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</si>
  <si>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</si>
  <si>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</si>
  <si>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</si>
  <si>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</si>
  <si>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</si>
  <si>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</si>
  <si>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</si>
  <si>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</si>
  <si>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</si>
  <si>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</si>
  <si>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</si>
  <si>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</si>
  <si>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</si>
  <si>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</si>
  <si>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</si>
  <si>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</si>
  <si>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</si>
  <si>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</si>
  <si>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</si>
  <si>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</si>
  <si>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</si>
  <si>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</si>
  <si>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</si>
  <si>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</si>
  <si>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</si>
  <si>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</si>
  <si>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</si>
  <si>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</si>
  <si>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</si>
  <si>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</si>
  <si>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</si>
  <si>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</si>
  <si>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</si>
  <si>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</si>
  <si>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</si>
  <si>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</si>
  <si>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</si>
  <si>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</si>
  <si>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</si>
  <si>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</si>
  <si>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</si>
  <si>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</si>
  <si>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</si>
  <si>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</si>
  <si>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</si>
  <si>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</si>
  <si>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</si>
  <si>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</si>
  <si>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</si>
  <si>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</si>
  <si>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</si>
  <si>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</si>
  <si>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</si>
  <si>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</si>
  <si>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</si>
  <si>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</si>
  <si>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</si>
  <si>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</si>
  <si>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</si>
  <si>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</si>
  <si>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</si>
  <si>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</si>
  <si>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</si>
  <si>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</si>
  <si>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</si>
  <si>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</si>
  <si>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</si>
  <si>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</si>
  <si>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</si>
  <si>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</si>
  <si>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</si>
  <si>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</si>
  <si>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</si>
  <si>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</si>
  <si>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</si>
  <si>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</si>
  <si>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</si>
  <si>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</si>
  <si>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</si>
  <si>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</si>
  <si>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</si>
  <si>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</si>
  <si>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</si>
  <si>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</si>
  <si>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</si>
  <si>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</si>
  <si>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</si>
  <si>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</si>
  <si>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</si>
  <si>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</si>
  <si>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</si>
  <si>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</si>
  <si>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</si>
  <si>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</si>
  <si>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</si>
  <si>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</si>
  <si>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</si>
  <si>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</si>
  <si>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</si>
  <si>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</si>
  <si>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</si>
  <si>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</si>
  <si>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</si>
  <si>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</si>
  <si>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</si>
  <si>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</si>
  <si>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</si>
  <si>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</si>
  <si>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</si>
  <si>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</si>
  <si>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</si>
  <si>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</si>
  <si>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</si>
  <si>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</si>
  <si>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</si>
  <si>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</si>
  <si>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</si>
  <si>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</si>
  <si>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</si>
  <si>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</si>
  <si>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</si>
  <si>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</si>
  <si>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</si>
  <si>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</si>
  <si>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</si>
  <si>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</si>
  <si>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</si>
  <si>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</si>
  <si>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</si>
  <si>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</si>
  <si>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</si>
  <si>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</si>
  <si>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</si>
  <si>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</si>
  <si>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</si>
  <si>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</si>
  <si>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</si>
  <si>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</si>
  <si>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</si>
  <si>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</si>
  <si>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</si>
  <si>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</si>
  <si>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</si>
  <si>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</si>
  <si>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</si>
  <si>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</si>
  <si>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</si>
  <si>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</si>
  <si>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</si>
  <si>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</si>
  <si>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</si>
  <si>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</si>
  <si>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</si>
  <si>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</si>
  <si>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</si>
  <si>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</si>
  <si>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</si>
  <si>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</si>
  <si>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</si>
  <si>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</si>
  <si>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</si>
  <si>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</si>
  <si>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</si>
  <si>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</si>
  <si>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</si>
  <si>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</si>
  <si>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</si>
  <si>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</si>
  <si>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</si>
  <si>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</si>
  <si>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</si>
  <si>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</si>
  <si>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</si>
  <si>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</si>
  <si>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</si>
  <si>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</si>
  <si>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</si>
  <si>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</si>
  <si>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</si>
  <si>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</si>
  <si>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</si>
  <si>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</si>
  <si>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</si>
  <si>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</si>
  <si>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</si>
  <si>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</si>
  <si>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</si>
  <si>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</si>
  <si>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</si>
  <si>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</si>
  <si>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</si>
  <si>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</si>
  <si>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</si>
  <si>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</si>
  <si>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</si>
  <si>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</si>
  <si>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</si>
  <si>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</si>
  <si>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</si>
  <si>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</si>
  <si>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</si>
  <si>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</si>
  <si>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</si>
  <si>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</si>
  <si>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</si>
  <si>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</si>
  <si>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</si>
  <si>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</si>
  <si>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</si>
  <si>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</si>
  <si>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</si>
  <si>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</si>
  <si>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</si>
  <si>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</si>
  <si>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</si>
  <si>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</si>
  <si>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</si>
  <si>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</si>
  <si>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</si>
  <si>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</si>
  <si>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</si>
  <si>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</si>
  <si>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</si>
  <si>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</si>
  <si>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</si>
  <si>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</si>
  <si>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</si>
  <si>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</si>
  <si>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</si>
  <si>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</si>
  <si>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</si>
  <si>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</si>
  <si>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</si>
  <si>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</si>
  <si>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</si>
  <si>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</si>
  <si>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</si>
  <si>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</si>
  <si>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</si>
  <si>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</si>
  <si>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</si>
  <si>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</si>
  <si>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</si>
  <si>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</si>
  <si>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</si>
  <si>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</si>
  <si>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</si>
  <si>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</si>
  <si>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</si>
  <si>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</si>
  <si>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</si>
  <si>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</si>
  <si>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</si>
  <si>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</si>
  <si>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</si>
  <si>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</si>
  <si>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</si>
  <si>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</si>
  <si>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</si>
  <si>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</si>
  <si>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</si>
  <si>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</si>
  <si>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</si>
  <si>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</si>
  <si>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</si>
  <si>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</si>
  <si>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</si>
  <si>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</si>
  <si>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</si>
  <si>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</si>
  <si>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</si>
  <si>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</si>
  <si>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</si>
  <si>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</si>
  <si>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</si>
  <si>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</si>
  <si>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</si>
  <si>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</si>
  <si>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</si>
  <si>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</si>
  <si>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</si>
  <si>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</si>
  <si>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</si>
  <si>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</si>
  <si>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</si>
  <si>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</si>
  <si>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</si>
  <si>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</si>
  <si>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</si>
  <si>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</si>
  <si>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</si>
  <si>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</si>
  <si>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</si>
  <si>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</si>
  <si>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</si>
  <si>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</si>
  <si>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</si>
  <si>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</si>
  <si>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</si>
  <si>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</si>
  <si>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</si>
  <si>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</si>
  <si>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</si>
  <si>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</si>
  <si>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</si>
  <si>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</si>
  <si>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</si>
  <si>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</si>
  <si>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</si>
  <si>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</si>
  <si>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</si>
  <si>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</si>
  <si>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</si>
  <si>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</si>
  <si>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</si>
  <si>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</si>
  <si>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</si>
  <si>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</si>
  <si>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</si>
  <si>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</si>
  <si>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</si>
  <si>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</si>
  <si>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</si>
  <si>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</si>
  <si>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</si>
  <si>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</si>
  <si>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</si>
  <si>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</si>
  <si>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</si>
  <si>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</si>
  <si>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</si>
  <si>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</si>
  <si>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</si>
  <si>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</si>
  <si>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</si>
  <si>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</si>
  <si>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</si>
  <si>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</si>
  <si>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</si>
  <si>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</si>
  <si>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</si>
  <si>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</si>
  <si>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</si>
  <si>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</si>
  <si>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</si>
  <si>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</si>
  <si>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</si>
  <si>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</si>
  <si>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</si>
  <si>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</si>
  <si>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</si>
  <si>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</si>
  <si>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</si>
  <si>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</si>
  <si>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</si>
  <si>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</si>
  <si>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</si>
  <si>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</si>
  <si>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</si>
  <si>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</si>
  <si>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</si>
  <si>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</si>
  <si>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</si>
  <si>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</si>
  <si>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</si>
  <si>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</si>
  <si>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</si>
  <si>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</si>
  <si>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</si>
  <si>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</si>
  <si>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</si>
  <si>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</si>
  <si>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</si>
  <si>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</si>
  <si>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</si>
  <si>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</si>
  <si>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</si>
  <si>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</si>
  <si>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</si>
  <si>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</si>
  <si>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</si>
  <si>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</si>
  <si>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</si>
  <si>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</si>
  <si>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</si>
  <si>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</si>
  <si>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</si>
  <si>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</si>
  <si>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</si>
  <si>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</si>
  <si>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</si>
  <si>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</si>
  <si>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</si>
  <si>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</si>
  <si>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</si>
  <si>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</si>
  <si>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</si>
  <si>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</si>
  <si>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</si>
  <si>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</si>
  <si>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</si>
  <si>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</si>
  <si>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</si>
  <si>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</si>
  <si>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</si>
  <si>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</si>
  <si>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</si>
  <si>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</si>
  <si>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</si>
  <si>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</si>
  <si>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</si>
  <si>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</si>
  <si>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</si>
  <si>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</si>
  <si>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</si>
  <si>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</si>
  <si>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</si>
  <si>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</si>
  <si>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</si>
  <si>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</si>
  <si>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</si>
  <si>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</si>
  <si>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</si>
  <si>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</si>
  <si>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</si>
  <si>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</si>
  <si>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</si>
  <si>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</si>
  <si>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</si>
  <si>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</si>
  <si>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</si>
  <si>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</si>
  <si>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</si>
  <si>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</si>
  <si>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</si>
  <si>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</si>
  <si>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</si>
  <si>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</si>
  <si>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</si>
  <si>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</si>
  <si>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</si>
  <si>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</si>
  <si>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</si>
  <si>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</si>
  <si>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</si>
  <si>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</si>
  <si>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</si>
  <si>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</si>
  <si>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</si>
  <si>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</si>
  <si>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</si>
  <si>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</si>
  <si>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</si>
  <si>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</si>
  <si>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</si>
  <si>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</si>
  <si>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</si>
  <si>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</si>
  <si>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</si>
  <si>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</si>
  <si>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</si>
  <si>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</si>
  <si>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</si>
  <si>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</si>
  <si>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</si>
  <si>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</si>
  <si>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</si>
  <si>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</si>
  <si>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</si>
  <si>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</si>
  <si>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</si>
  <si>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</si>
  <si>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</si>
  <si>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</si>
  <si>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</si>
  <si>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</si>
  <si>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</si>
  <si>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</si>
  <si>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</si>
  <si>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</si>
  <si>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</si>
  <si>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</si>
  <si>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</si>
  <si>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</si>
  <si>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</si>
  <si>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</si>
  <si>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</si>
  <si>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</si>
  <si>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</si>
  <si>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</si>
  <si>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</si>
  <si>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</si>
  <si>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</si>
  <si>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</si>
  <si>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</si>
  <si>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</si>
  <si>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</si>
  <si>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</si>
  <si>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</si>
  <si>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</si>
  <si>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</si>
  <si>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</si>
  <si>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</si>
  <si>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</si>
  <si>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</si>
  <si>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</si>
  <si>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</si>
  <si>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</si>
  <si>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</si>
  <si>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</si>
  <si>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</si>
  <si>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</si>
  <si>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</si>
  <si>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</si>
  <si>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</si>
  <si>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</si>
  <si>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</si>
  <si>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</si>
  <si>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</si>
  <si>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</si>
  <si>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</si>
  <si>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</si>
  <si>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</si>
  <si>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</si>
  <si>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</si>
  <si>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</si>
  <si>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</si>
  <si>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</si>
  <si>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</si>
  <si>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</si>
  <si>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</si>
  <si>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</si>
  <si>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</si>
  <si>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</si>
  <si>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</si>
  <si>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</si>
  <si>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</si>
  <si>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</si>
  <si>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</si>
  <si>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</si>
  <si>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</si>
  <si>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</si>
  <si>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</si>
  <si>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</si>
  <si>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</si>
  <si>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</si>
  <si>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</si>
  <si>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</si>
  <si>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</si>
  <si>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</si>
  <si>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</si>
  <si>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</si>
  <si>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</si>
  <si>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</si>
  <si>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</si>
  <si>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</si>
  <si>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</si>
  <si>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</si>
  <si>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</si>
  <si>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</si>
  <si>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</si>
  <si>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</si>
  <si>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</si>
  <si>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</si>
  <si>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</si>
  <si>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</si>
  <si>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</si>
  <si>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</si>
  <si>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</si>
  <si>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</si>
  <si>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</si>
  <si>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</si>
  <si>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</si>
  <si>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</si>
  <si>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</si>
  <si>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</si>
  <si>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</si>
  <si>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</si>
  <si>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</si>
  <si>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</si>
  <si>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</si>
  <si>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</si>
  <si>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</si>
  <si>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</si>
  <si>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</si>
  <si>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</si>
  <si>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</si>
  <si>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</si>
  <si>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</si>
  <si>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</si>
  <si>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</si>
  <si>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</si>
  <si>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</si>
  <si>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</si>
  <si>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</si>
  <si>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</si>
  <si>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</si>
  <si>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</si>
  <si>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</si>
  <si>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</si>
  <si>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</si>
  <si>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</si>
  <si>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</si>
  <si>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</si>
  <si>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</si>
  <si>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</si>
  <si>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</si>
  <si>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</si>
  <si>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</si>
  <si>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</si>
  <si>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</si>
  <si>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</si>
  <si>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</si>
  <si>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</si>
  <si>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</si>
  <si>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</si>
  <si>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</si>
  <si>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</si>
  <si>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</si>
  <si>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</si>
  <si>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</si>
  <si>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</si>
  <si>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</si>
  <si>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</si>
  <si>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</si>
  <si>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</si>
  <si>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</si>
  <si>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</si>
  <si>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</si>
  <si>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</si>
  <si>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</si>
  <si>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</si>
  <si>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</si>
  <si>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</si>
  <si>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</si>
  <si>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</si>
  <si>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</si>
  <si>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</si>
  <si>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</si>
  <si>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</si>
  <si>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</si>
  <si>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</si>
  <si>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</si>
  <si>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</si>
  <si>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</si>
  <si>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</si>
  <si>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</si>
  <si>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</si>
  <si>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</si>
  <si>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</si>
  <si>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</si>
  <si>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</si>
  <si>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</si>
  <si>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</si>
  <si>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</si>
  <si>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</si>
  <si>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</si>
  <si>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</si>
  <si>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</si>
  <si>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</si>
  <si>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</si>
  <si>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</si>
  <si>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</si>
  <si>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</si>
  <si>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</si>
  <si>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</si>
  <si>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</si>
  <si>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</si>
  <si>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</si>
  <si>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</si>
  <si>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</si>
  <si>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</si>
  <si>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</si>
  <si>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</si>
  <si>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</si>
  <si>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</si>
  <si>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</si>
  <si>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</si>
  <si>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</si>
  <si>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</si>
  <si>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</si>
  <si>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</si>
  <si>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</si>
  <si>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</si>
  <si>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</si>
  <si>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</si>
  <si>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</si>
  <si>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</si>
  <si>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</si>
  <si>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</si>
  <si>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</si>
  <si>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</si>
  <si>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</si>
  <si>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</si>
  <si>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</si>
  <si>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</si>
  <si>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</si>
  <si>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</si>
  <si>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</si>
  <si>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</si>
  <si>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</si>
  <si>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</si>
  <si>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</si>
  <si>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</si>
  <si>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</si>
  <si>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</si>
  <si>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</si>
  <si>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</si>
  <si>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</si>
  <si>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</si>
  <si>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</si>
  <si>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</si>
  <si>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</si>
  <si>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</si>
  <si>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</si>
  <si>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</si>
  <si>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</si>
  <si>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</si>
  <si>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</si>
  <si>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</si>
  <si>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</si>
  <si>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</si>
  <si>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</si>
  <si>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</si>
  <si>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</si>
  <si>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</si>
  <si>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</si>
  <si>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</si>
  <si>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</si>
  <si>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</si>
  <si>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</si>
  <si>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</si>
  <si>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</si>
  <si>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</si>
  <si>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</si>
  <si>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</si>
  <si>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</si>
  <si>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</si>
  <si>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</si>
  <si>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</si>
  <si>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</si>
  <si>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</si>
  <si>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</si>
  <si>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</si>
  <si>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</si>
  <si>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</si>
  <si>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</si>
  <si>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</si>
  <si>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</si>
  <si>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</si>
  <si>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</si>
  <si>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</si>
  <si>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</si>
  <si>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</si>
  <si>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</si>
  <si>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</si>
  <si>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</si>
  <si>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</si>
  <si>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</si>
  <si>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</si>
  <si>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</si>
  <si>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</si>
  <si>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</si>
  <si>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</si>
  <si>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</si>
  <si>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</si>
  <si>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</si>
  <si>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</si>
  <si>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</si>
  <si>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</si>
  <si>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</si>
  <si>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</si>
  <si>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</si>
  <si>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</si>
  <si>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</si>
  <si>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</si>
  <si>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</si>
  <si>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</si>
  <si>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</si>
  <si>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</si>
  <si>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</si>
  <si>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</si>
  <si>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</si>
  <si>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</si>
  <si>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</si>
  <si>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</si>
  <si>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</si>
  <si>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</si>
  <si>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</si>
  <si>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</si>
  <si>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</si>
  <si>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</si>
  <si>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</si>
  <si>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</si>
  <si>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</si>
  <si>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</si>
  <si>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</si>
  <si>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</si>
  <si>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</si>
  <si>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</si>
  <si>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</si>
  <si>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</si>
  <si>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</si>
  <si>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</si>
  <si>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</si>
  <si>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</si>
  <si>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</si>
  <si>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</si>
  <si>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</si>
  <si>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</si>
  <si>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</si>
  <si>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</si>
  <si>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</si>
  <si>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</si>
  <si>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</si>
  <si>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</si>
  <si>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</si>
  <si>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</si>
  <si>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</si>
  <si>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</si>
  <si>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</si>
  <si>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</si>
  <si>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</si>
  <si>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</si>
  <si>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</si>
  <si>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</si>
  <si>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</si>
  <si>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</si>
  <si>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</si>
  <si>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</si>
  <si>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</si>
  <si>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</si>
  <si>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</si>
  <si>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</si>
  <si>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</si>
  <si>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</si>
  <si>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</si>
  <si>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</si>
  <si>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</si>
  <si>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</si>
  <si>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</si>
  <si>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</si>
  <si>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</si>
  <si>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</si>
  <si>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</si>
  <si>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</si>
  <si>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</si>
  <si>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</si>
  <si>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</si>
  <si>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</si>
  <si>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</si>
  <si>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</si>
  <si>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</si>
  <si>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</si>
  <si>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</si>
  <si>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</si>
  <si>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</si>
  <si>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</si>
  <si>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</si>
  <si>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</si>
  <si>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</si>
  <si>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</si>
  <si>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</si>
  <si>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</si>
  <si>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</si>
  <si>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</si>
  <si>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</si>
  <si>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</si>
  <si>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</si>
  <si>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</si>
  <si>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</si>
  <si>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</si>
  <si>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</si>
  <si>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</si>
  <si>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</si>
  <si>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</si>
  <si>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</si>
  <si>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</si>
  <si>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</si>
  <si>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</si>
  <si>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</si>
  <si>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</si>
  <si>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</si>
  <si>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</si>
  <si>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</si>
  <si>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</si>
  <si>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</si>
  <si>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</si>
  <si>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</si>
  <si>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</si>
  <si>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</si>
  <si>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</si>
  <si>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</si>
  <si>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</si>
  <si>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</si>
  <si>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</si>
  <si>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</si>
  <si>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</si>
  <si>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</si>
  <si>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</si>
  <si>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</si>
  <si>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</si>
  <si>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</si>
  <si>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</si>
  <si>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</si>
  <si>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</si>
  <si>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</si>
  <si>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</si>
  <si>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</si>
  <si>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</si>
  <si>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</si>
  <si>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</si>
  <si>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</si>
  <si>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</si>
  <si>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</si>
  <si>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</si>
  <si>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</si>
  <si>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</si>
  <si>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</si>
  <si>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</si>
  <si>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</si>
  <si>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</si>
  <si>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</si>
  <si>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</si>
  <si>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</si>
  <si>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</si>
  <si>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</si>
  <si>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</si>
  <si>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</si>
  <si>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</si>
  <si>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</si>
  <si>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</si>
  <si>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</si>
  <si>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</si>
  <si>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</si>
  <si>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</si>
  <si>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</si>
  <si>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</si>
  <si>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</si>
  <si>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</si>
  <si>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</si>
  <si>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</si>
  <si>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</si>
  <si>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</si>
  <si>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</si>
  <si>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</si>
  <si>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</si>
  <si>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</si>
  <si>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</si>
  <si>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</si>
  <si>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</si>
  <si>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</si>
  <si>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</si>
  <si>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</si>
  <si>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</si>
  <si>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</si>
  <si>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</si>
  <si>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</si>
  <si>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</si>
  <si>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</si>
  <si>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</si>
  <si>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</si>
  <si>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</si>
  <si>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</si>
  <si>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</si>
  <si>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</si>
  <si>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</si>
  <si>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</si>
  <si>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</si>
  <si>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</si>
  <si>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</si>
  <si>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</si>
  <si>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</si>
  <si>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</si>
  <si>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</si>
  <si>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</si>
  <si>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</si>
  <si>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</si>
  <si>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</si>
  <si>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</si>
  <si>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</si>
  <si>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</si>
  <si>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</si>
  <si>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</si>
  <si>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</si>
  <si>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</si>
  <si>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</si>
  <si>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</si>
  <si>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</si>
  <si>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</si>
  <si>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</si>
  <si>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</si>
  <si>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</si>
  <si>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</si>
  <si>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</si>
  <si>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</si>
  <si>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</si>
  <si>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</si>
  <si>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</si>
  <si>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</si>
  <si>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</si>
  <si>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</si>
  <si>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</si>
  <si>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</si>
  <si>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</si>
  <si>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</si>
  <si>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</si>
  <si>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</si>
  <si>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</si>
  <si>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</si>
  <si>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</si>
  <si>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</si>
  <si>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</si>
  <si>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</si>
  <si>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</si>
  <si>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</si>
  <si>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</si>
  <si>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</si>
  <si>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</si>
  <si>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</si>
  <si>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</si>
  <si>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</si>
  <si>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</si>
  <si>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</si>
  <si>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</si>
  <si>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</si>
  <si>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</si>
  <si>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</si>
  <si>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</si>
  <si>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</si>
  <si>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</si>
  <si>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</si>
  <si>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</si>
  <si>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</si>
  <si>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</si>
  <si>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</si>
  <si>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</si>
  <si>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</si>
  <si>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</si>
  <si>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</si>
  <si>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</si>
  <si>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</si>
  <si>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</si>
  <si>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</si>
  <si>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</si>
  <si>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</si>
  <si>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</si>
  <si>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</si>
  <si>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</si>
  <si>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</si>
  <si>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</si>
  <si>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</si>
  <si>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</si>
  <si>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</si>
  <si>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</si>
  <si>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</si>
  <si>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</si>
  <si>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</si>
  <si>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</si>
  <si>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</si>
  <si>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</si>
  <si>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</si>
  <si>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</si>
  <si>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</si>
  <si>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</si>
  <si>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</si>
  <si>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</si>
  <si>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</si>
  <si>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</si>
  <si>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</si>
  <si>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</si>
  <si>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</si>
  <si>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</si>
  <si>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</si>
  <si>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</si>
  <si>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</si>
  <si>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</si>
  <si>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</si>
  <si>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</si>
  <si>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</si>
  <si>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</si>
  <si>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</si>
  <si>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</si>
  <si>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</si>
  <si>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</si>
  <si>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</si>
  <si>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</si>
  <si>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</si>
  <si>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</si>
  <si>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</si>
  <si>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</si>
  <si>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</si>
  <si>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</si>
  <si>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</si>
  <si>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</si>
  <si>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</si>
  <si>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</si>
  <si>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</si>
  <si>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</si>
  <si>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</si>
  <si>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</si>
  <si>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</si>
  <si>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</si>
  <si>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</si>
  <si>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</si>
  <si>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</si>
  <si>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</si>
  <si>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</si>
  <si>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</si>
  <si>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</si>
  <si>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</si>
  <si>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</si>
  <si>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</si>
  <si>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</si>
  <si>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</si>
  <si>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</si>
  <si>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</si>
  <si>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</si>
  <si>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</si>
  <si>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</si>
  <si>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</si>
  <si>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</si>
  <si>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</si>
  <si>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</si>
  <si>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</si>
  <si>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</si>
  <si>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</si>
  <si>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</si>
  <si>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</si>
  <si>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</si>
  <si>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</si>
  <si>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</si>
  <si>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</si>
  <si>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</si>
  <si>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</si>
  <si>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</si>
  <si>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</si>
  <si>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</si>
  <si>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</si>
  <si>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</si>
  <si>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</si>
  <si>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</si>
  <si>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</si>
  <si>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</si>
  <si>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</si>
  <si>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</si>
  <si>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</si>
  <si>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</si>
  <si>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</si>
  <si>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</si>
  <si>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</si>
  <si>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</si>
  <si>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</si>
  <si>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</si>
  <si>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</si>
  <si>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</si>
  <si>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</si>
  <si>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</si>
  <si>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</si>
  <si>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</si>
  <si>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</si>
  <si>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</si>
  <si>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</si>
  <si>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</si>
  <si>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</si>
  <si>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</si>
  <si>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</si>
  <si>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</si>
  <si>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</si>
  <si>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</si>
  <si>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</si>
  <si>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</si>
  <si>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</si>
  <si>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</si>
  <si>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</si>
  <si>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</si>
  <si>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</si>
  <si>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</si>
  <si>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</si>
  <si>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</si>
  <si>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</si>
  <si>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</si>
  <si>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</si>
  <si>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</si>
  <si>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</si>
  <si>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</si>
  <si>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</si>
  <si>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</si>
  <si>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</si>
  <si>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</si>
  <si>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</si>
  <si>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</si>
  <si>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</si>
  <si>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</si>
  <si>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</si>
  <si>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</si>
  <si>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</si>
  <si>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</si>
  <si>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</si>
  <si>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</si>
  <si>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</si>
  <si>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</si>
  <si>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</si>
  <si>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</si>
  <si>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</si>
  <si>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</si>
  <si>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</si>
  <si>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</si>
  <si>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</si>
  <si>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</si>
  <si>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</si>
  <si>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</si>
  <si>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</si>
  <si>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</si>
  <si>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</si>
  <si>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</si>
  <si>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</si>
  <si>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</si>
  <si>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</si>
  <si>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</si>
  <si>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</si>
  <si>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</si>
  <si>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</si>
  <si>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</si>
  <si>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</si>
  <si>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</si>
  <si>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</si>
  <si>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</si>
  <si>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</si>
  <si>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</si>
  <si>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</si>
  <si>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</si>
  <si>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</si>
  <si>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</si>
  <si>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</si>
  <si>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</si>
  <si>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</si>
  <si>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</si>
  <si>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</si>
  <si>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</si>
  <si>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</si>
  <si>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</si>
  <si>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</si>
  <si>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</si>
  <si>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</si>
  <si>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</si>
  <si>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</si>
  <si>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</si>
  <si>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</si>
  <si>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</si>
  <si>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</si>
  <si>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</si>
  <si>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</si>
  <si>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</si>
  <si>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</si>
  <si>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</si>
  <si>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</si>
  <si>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</si>
  <si>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</si>
  <si>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</si>
  <si>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</si>
  <si>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</si>
  <si>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</si>
  <si>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</si>
  <si>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</si>
  <si>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</si>
  <si>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</si>
  <si>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</si>
  <si>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</si>
  <si>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</si>
  <si>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</si>
  <si>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</si>
  <si>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</si>
  <si>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</si>
  <si>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</si>
  <si>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</si>
  <si>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</si>
  <si>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</si>
  <si>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</si>
  <si>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</si>
  <si>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</si>
  <si>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</si>
  <si>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</si>
  <si>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</si>
  <si>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</si>
  <si>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</si>
  <si>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</si>
  <si>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</si>
  <si>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</si>
  <si>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</si>
  <si>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</si>
  <si>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</si>
  <si>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</si>
  <si>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</si>
  <si>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</si>
  <si>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</si>
  <si>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</si>
  <si>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</si>
  <si>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</si>
  <si>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</si>
  <si>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</si>
  <si>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</si>
  <si>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</si>
  <si>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</si>
  <si>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</si>
  <si>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</si>
  <si>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</si>
  <si>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</si>
  <si>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</si>
  <si>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</si>
  <si>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</si>
  <si>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</si>
  <si>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</si>
  <si>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</si>
  <si>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</si>
  <si>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</si>
  <si>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</si>
  <si>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</si>
  <si>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</si>
  <si>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</si>
  <si>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</si>
  <si>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</si>
  <si>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</si>
  <si>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</si>
  <si>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</si>
  <si>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</si>
  <si>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</si>
  <si>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</si>
  <si>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</si>
  <si>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</si>
  <si>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</si>
  <si>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</si>
  <si>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</si>
  <si>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</si>
  <si>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</si>
  <si>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</si>
  <si>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</si>
  <si>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</si>
  <si>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</si>
  <si>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</si>
  <si>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</si>
  <si>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</si>
  <si>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</si>
  <si>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</si>
  <si>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</si>
  <si>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</si>
  <si>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</si>
  <si>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</si>
  <si>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</si>
  <si>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</si>
  <si>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</si>
  <si>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</si>
  <si>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</si>
  <si>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</si>
  <si>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</si>
  <si>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</si>
  <si>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</si>
  <si>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</si>
  <si>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</si>
  <si>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</si>
  <si>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</si>
  <si>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</si>
  <si>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</si>
  <si>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</si>
  <si>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</si>
  <si>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</si>
  <si>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</si>
  <si>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</si>
  <si>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</si>
  <si>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</si>
  <si>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</si>
  <si>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</si>
  <si>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</si>
  <si>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</si>
  <si>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</si>
  <si>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</si>
  <si>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</si>
  <si>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</si>
  <si>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</si>
  <si>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</si>
  <si>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</si>
  <si>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</si>
  <si>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</si>
  <si>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</si>
  <si>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</si>
  <si>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</si>
  <si>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</si>
  <si>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</si>
  <si>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</si>
  <si>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</si>
  <si>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</si>
  <si>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</si>
  <si>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</si>
  <si>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</si>
  <si>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</si>
  <si>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</si>
  <si>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</si>
  <si>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</si>
  <si>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</si>
  <si>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</si>
  <si>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</si>
  <si>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</si>
  <si>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</si>
  <si>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</si>
  <si>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</si>
  <si>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</si>
  <si>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</si>
  <si>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</si>
  <si>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</si>
  <si>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</si>
  <si>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</si>
  <si>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</si>
  <si>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</si>
  <si>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</si>
  <si>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</si>
  <si>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</si>
  <si>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</si>
  <si>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</si>
  <si>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</si>
  <si>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</si>
  <si>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</si>
  <si>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</si>
  <si>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</si>
  <si>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</si>
  <si>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</si>
  <si>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</si>
  <si>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</si>
  <si>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</si>
  <si>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</si>
  <si>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</si>
  <si>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</si>
  <si>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</si>
  <si>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</si>
  <si>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</si>
  <si>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</si>
  <si>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</si>
  <si>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</si>
  <si>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</si>
  <si>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</si>
  <si>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</si>
  <si>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</si>
  <si>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</si>
  <si>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</si>
  <si>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</si>
  <si>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</si>
  <si>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</si>
  <si>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</si>
  <si>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</si>
  <si>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</si>
  <si>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</si>
  <si>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</si>
  <si>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</si>
  <si>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</si>
  <si>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</si>
  <si>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</si>
  <si>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</si>
  <si>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</si>
  <si>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</si>
  <si>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</si>
  <si>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</si>
  <si>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</si>
  <si>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</si>
  <si>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</si>
  <si>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</si>
  <si>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</si>
  <si>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</si>
  <si>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</si>
  <si>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</si>
  <si>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</si>
  <si>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</si>
  <si>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</si>
  <si>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</si>
  <si>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</si>
  <si>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</si>
  <si>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</si>
  <si>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</si>
  <si>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</si>
  <si>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</si>
  <si>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</si>
  <si>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</si>
  <si>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</si>
  <si>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</si>
  <si>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</si>
  <si>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</si>
  <si>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</si>
  <si>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</si>
  <si>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</si>
  <si>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</si>
  <si>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</si>
  <si>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</si>
  <si>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</si>
  <si>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</si>
  <si>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</si>
  <si>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</si>
  <si>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</si>
  <si>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</si>
  <si>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</si>
  <si>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</si>
  <si>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</si>
  <si>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</si>
  <si>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</si>
  <si>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</si>
  <si>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</si>
  <si>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</si>
  <si>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</si>
  <si>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</si>
  <si>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</si>
  <si>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</si>
  <si>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</si>
  <si>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</si>
  <si>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</si>
  <si>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</si>
  <si>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</si>
  <si>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</si>
  <si>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</si>
  <si>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</si>
  <si>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</si>
  <si>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</si>
  <si>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</si>
  <si>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</si>
  <si>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</si>
  <si>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</si>
  <si>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</si>
  <si>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</si>
  <si>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</si>
  <si>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</si>
  <si>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</si>
  <si>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</si>
  <si>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</si>
  <si>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</si>
  <si>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</si>
  <si>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</si>
  <si>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</si>
  <si>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</si>
  <si>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</si>
  <si>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</si>
  <si>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</si>
  <si>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</si>
  <si>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</si>
  <si>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</si>
  <si>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</si>
  <si>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</si>
  <si>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</si>
  <si>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</si>
  <si>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</si>
  <si>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</si>
  <si>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</si>
  <si>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</si>
  <si>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</si>
  <si>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</si>
  <si>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</si>
  <si>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</si>
  <si>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</si>
  <si>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</si>
  <si>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</si>
  <si>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</si>
  <si>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</si>
  <si>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</si>
  <si>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</si>
  <si>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</si>
  <si>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</si>
  <si>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</si>
  <si>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</si>
  <si>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</si>
  <si>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</si>
  <si>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</si>
  <si>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</si>
  <si>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</si>
  <si>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</si>
  <si>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</si>
  <si>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</si>
  <si>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</si>
  <si>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</si>
  <si>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</si>
  <si>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</si>
  <si>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</si>
  <si>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</si>
  <si>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</si>
  <si>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</si>
  <si>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</si>
  <si>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</si>
  <si>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</si>
  <si>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</si>
  <si>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</si>
  <si>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</si>
  <si>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</si>
  <si>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</si>
  <si>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</si>
  <si>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</si>
  <si>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</si>
  <si>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</si>
  <si>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</si>
  <si>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</si>
  <si>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</si>
  <si>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</si>
  <si>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</si>
  <si>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</si>
  <si>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</si>
  <si>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</si>
  <si>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</si>
  <si>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</si>
  <si>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</si>
  <si>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</si>
  <si>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</si>
  <si>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</si>
  <si>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</si>
  <si>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</si>
  <si>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</si>
  <si>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</si>
  <si>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</si>
  <si>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</si>
  <si>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</si>
  <si>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</si>
  <si>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</si>
  <si>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</si>
  <si>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</si>
  <si>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</si>
  <si>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</si>
  <si>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</si>
  <si>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</si>
  <si>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</si>
  <si>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</si>
  <si>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</si>
  <si>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</si>
  <si>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</si>
  <si>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</si>
  <si>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</si>
  <si>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</si>
  <si>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</si>
  <si>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</si>
  <si>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</si>
  <si>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</si>
  <si>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</si>
  <si>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</si>
  <si>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</si>
  <si>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</si>
  <si>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</si>
  <si>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</si>
  <si>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</si>
  <si>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</si>
  <si>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</si>
  <si>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</si>
  <si>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</si>
  <si>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</si>
  <si>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</si>
  <si>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</si>
  <si>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</si>
  <si>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</si>
  <si>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</si>
  <si>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</si>
  <si>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</si>
  <si>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</si>
  <si>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</si>
  <si>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</si>
  <si>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</si>
  <si>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</si>
  <si>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</si>
  <si>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</si>
  <si>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</si>
  <si>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</si>
  <si>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</si>
  <si>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</si>
  <si>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</si>
  <si>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</si>
  <si>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</si>
  <si>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</si>
  <si>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</si>
  <si>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</si>
  <si>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</si>
  <si>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</si>
  <si>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</si>
  <si>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</si>
  <si>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</si>
  <si>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</si>
  <si>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</si>
  <si>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</si>
  <si>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</si>
  <si>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</si>
  <si>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</si>
  <si>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</si>
  <si>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</si>
  <si>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</si>
  <si>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</si>
  <si>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</si>
  <si>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</si>
  <si>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</si>
  <si>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</si>
  <si>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</si>
  <si>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</si>
  <si>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</si>
  <si>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</si>
  <si>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</si>
  <si>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</si>
  <si>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</si>
  <si>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</si>
  <si>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</si>
  <si>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</si>
  <si>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</si>
  <si>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</si>
  <si>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</si>
  <si>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</si>
  <si>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</si>
  <si>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</si>
  <si>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</si>
  <si>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</si>
  <si>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</si>
  <si>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</si>
  <si>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</si>
  <si>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</si>
  <si>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</si>
  <si>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</si>
  <si>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</si>
  <si>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</si>
  <si>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</si>
  <si>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</si>
  <si>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</si>
  <si>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</si>
  <si>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</si>
  <si>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</si>
  <si>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</si>
  <si>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</si>
  <si>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</si>
  <si>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</si>
  <si>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</si>
  <si>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</si>
  <si>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</si>
  <si>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</si>
  <si>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</si>
  <si>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</si>
  <si>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</si>
  <si>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</si>
  <si>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</si>
  <si>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</si>
  <si>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</si>
  <si>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</si>
  <si>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</si>
  <si>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</si>
  <si>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</si>
  <si>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</si>
  <si>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</si>
  <si>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</si>
  <si>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</si>
  <si>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</si>
  <si>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</si>
  <si>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</si>
  <si>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</si>
  <si>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</si>
  <si>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</si>
  <si>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</si>
  <si>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</si>
  <si>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</si>
  <si>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</si>
  <si>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</si>
  <si>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</si>
  <si>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</si>
  <si>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</si>
  <si>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</si>
  <si>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</si>
  <si>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</si>
  <si>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</si>
  <si>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</si>
  <si>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</si>
  <si>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</si>
  <si>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</si>
  <si>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</si>
  <si>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</si>
  <si>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</si>
  <si>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</si>
  <si>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</si>
  <si>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</si>
  <si>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</si>
  <si>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</si>
  <si>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</si>
  <si>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</si>
  <si>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</si>
  <si>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</si>
  <si>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</si>
  <si>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</si>
  <si>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</si>
  <si>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</si>
  <si>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</si>
  <si>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</si>
  <si>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</si>
  <si>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</si>
  <si>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</si>
  <si>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</si>
  <si>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</si>
  <si>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</si>
  <si>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</si>
  <si>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</si>
  <si>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</si>
  <si>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</si>
  <si>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</si>
  <si>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</si>
  <si>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</si>
  <si>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</si>
  <si>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</si>
  <si>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</si>
  <si>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</si>
  <si>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</si>
  <si>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</si>
  <si>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</si>
  <si>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</si>
  <si>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</si>
  <si>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</si>
  <si>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</si>
  <si>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</si>
  <si>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</si>
  <si>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</si>
  <si>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</si>
  <si>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</si>
  <si>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</si>
  <si>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</si>
  <si>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</si>
  <si>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</si>
  <si>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</si>
  <si>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</si>
  <si>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</si>
  <si>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</si>
  <si>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</si>
  <si>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</si>
  <si>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</si>
  <si>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</si>
  <si>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</si>
  <si>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</si>
  <si>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</si>
  <si>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</si>
  <si>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</si>
  <si>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</si>
  <si>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</si>
  <si>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</si>
  <si>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</si>
  <si>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</si>
  <si>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</si>
  <si>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</si>
  <si>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</si>
  <si>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</si>
  <si>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</si>
  <si>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</si>
  <si>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</si>
  <si>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</si>
  <si>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</si>
  <si>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</si>
  <si>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</si>
  <si>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</si>
  <si>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</si>
  <si>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</si>
  <si>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</si>
  <si>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</si>
  <si>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</si>
  <si>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</si>
  <si>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</si>
  <si>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</si>
  <si>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</si>
  <si>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</si>
  <si>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</si>
  <si>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</si>
  <si>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</si>
  <si>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</si>
  <si>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</si>
  <si>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</si>
  <si>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</si>
  <si>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</si>
  <si>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</si>
  <si>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</si>
  <si>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</si>
  <si>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</si>
  <si>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</si>
  <si>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</si>
  <si>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</si>
  <si>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</si>
  <si>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</si>
  <si>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</si>
  <si>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</si>
  <si>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</si>
  <si>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</si>
  <si>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</si>
  <si>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</si>
  <si>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</si>
  <si>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</si>
  <si>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</si>
  <si>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</si>
  <si>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</si>
  <si>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</si>
  <si>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</si>
  <si>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</si>
  <si>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</si>
  <si>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</si>
  <si>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</si>
  <si>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</si>
  <si>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</si>
  <si>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</si>
  <si>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</si>
  <si>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</si>
  <si>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</si>
  <si>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</si>
  <si>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</si>
  <si>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</si>
  <si>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</si>
  <si>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</si>
  <si>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</si>
  <si>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</si>
  <si>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</si>
  <si>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</si>
  <si>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</si>
  <si>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</si>
  <si>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</si>
  <si>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</si>
  <si>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</si>
  <si>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</si>
  <si>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</si>
  <si>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</si>
  <si>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</si>
  <si>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</si>
  <si>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</si>
  <si>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</si>
  <si>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</si>
  <si>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</si>
  <si>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</si>
  <si>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</si>
  <si>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</si>
  <si>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</si>
  <si>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</si>
  <si>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</si>
  <si>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</si>
  <si>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</si>
  <si>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</si>
  <si>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</si>
  <si>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</si>
  <si>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</si>
  <si>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</si>
  <si>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</si>
  <si>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</si>
  <si>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</si>
  <si>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</si>
  <si>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</si>
  <si>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</si>
  <si>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</si>
  <si>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</si>
  <si>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</si>
  <si>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</si>
  <si>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</si>
  <si>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</si>
  <si>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</si>
  <si>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</si>
  <si>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</si>
  <si>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</si>
  <si>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</si>
  <si>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</si>
  <si>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</si>
  <si>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</si>
  <si>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</si>
  <si>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</si>
  <si>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</si>
  <si>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</si>
  <si>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</si>
  <si>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</si>
  <si>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</si>
  <si>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</si>
  <si>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</si>
  <si>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</si>
  <si>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</si>
  <si>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</si>
  <si>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</si>
  <si>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</si>
  <si>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</si>
  <si>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</si>
  <si>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</si>
  <si>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</si>
  <si>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</si>
  <si>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</si>
  <si>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</si>
  <si>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</si>
  <si>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</si>
  <si>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</si>
  <si>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</si>
  <si>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</si>
  <si>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</si>
  <si>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</si>
  <si>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</si>
  <si>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</si>
  <si>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</si>
  <si>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</si>
  <si>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</si>
  <si>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</si>
  <si>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</si>
  <si>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</si>
  <si>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</si>
  <si>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</si>
  <si>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</si>
  <si>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</si>
  <si>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</si>
  <si>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</si>
  <si>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</si>
  <si>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</si>
  <si>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</si>
  <si>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</si>
  <si>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</si>
  <si>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</si>
  <si>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</si>
  <si>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</si>
  <si>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</si>
  <si>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</si>
  <si>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</si>
  <si>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</si>
  <si>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</si>
  <si>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</si>
  <si>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</si>
  <si>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</si>
  <si>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</si>
  <si>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</si>
  <si>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</si>
  <si>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</si>
  <si>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</si>
  <si>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</si>
  <si>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</si>
  <si>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</si>
  <si>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</si>
  <si>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</si>
  <si>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</si>
  <si>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</si>
  <si>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</si>
  <si>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</si>
  <si>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</si>
  <si>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</si>
  <si>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</si>
  <si>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</si>
  <si>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</si>
  <si>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</si>
  <si>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</si>
  <si>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</si>
  <si>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</si>
  <si>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</si>
  <si>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</si>
  <si>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</si>
  <si>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</si>
  <si>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</si>
  <si>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</si>
  <si>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</si>
  <si>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</si>
  <si>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</si>
  <si>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</si>
  <si>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</si>
  <si>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</si>
  <si>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</si>
  <si>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</si>
  <si>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</si>
  <si>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</si>
  <si>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</si>
  <si>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</si>
  <si>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</si>
  <si>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</si>
  <si>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</si>
  <si>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</si>
  <si>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</si>
  <si>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</si>
  <si>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</si>
  <si>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</si>
  <si>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</si>
  <si>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</si>
  <si>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</si>
  <si>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</si>
  <si>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</si>
  <si>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</si>
  <si>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</si>
  <si>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</si>
  <si>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</si>
  <si>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</si>
  <si>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</si>
  <si>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</si>
  <si>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</si>
  <si>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</si>
  <si>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</si>
  <si>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</si>
  <si>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</si>
  <si>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</si>
  <si>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</si>
  <si>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</si>
  <si>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</si>
  <si>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</si>
  <si>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</si>
  <si>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</si>
  <si>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</si>
  <si>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</si>
  <si>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</si>
  <si>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</si>
  <si>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</si>
  <si>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</si>
  <si>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</si>
  <si>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</si>
  <si>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</si>
  <si>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</si>
  <si>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</si>
  <si>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</si>
  <si>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</si>
  <si>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</si>
  <si>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</si>
  <si>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</si>
  <si>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</si>
  <si>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</si>
  <si>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</si>
  <si>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</si>
  <si>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</si>
  <si>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</si>
  <si>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</si>
  <si>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</si>
  <si>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</si>
  <si>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</si>
  <si>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</si>
  <si>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</si>
  <si>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</si>
  <si>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</si>
  <si>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</si>
  <si>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</si>
  <si>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</si>
  <si>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</si>
  <si>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</si>
  <si>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</si>
  <si>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</si>
  <si>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</si>
  <si>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</si>
  <si>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</si>
  <si>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</si>
  <si>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</si>
  <si>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</si>
  <si>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</si>
  <si>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</si>
  <si>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</si>
  <si>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</si>
  <si>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</si>
  <si>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</si>
  <si>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</si>
  <si>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</si>
  <si>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</si>
  <si>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</si>
  <si>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</si>
  <si>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</si>
  <si>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</si>
  <si>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</si>
  <si>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</si>
  <si>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</si>
  <si>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</si>
  <si>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</si>
  <si>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</si>
  <si>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</si>
  <si>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</si>
  <si>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</si>
  <si>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</si>
  <si>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</si>
  <si>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</si>
  <si>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</si>
  <si>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</si>
  <si>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</si>
  <si>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</si>
  <si>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</si>
  <si>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</si>
  <si>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</si>
  <si>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</si>
  <si>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</si>
  <si>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</si>
  <si>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</si>
  <si>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</si>
  <si>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</si>
  <si>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</si>
  <si>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</si>
  <si>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</si>
  <si>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</si>
  <si>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</si>
  <si>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</si>
  <si>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</si>
  <si>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</si>
  <si>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</si>
  <si>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</si>
  <si>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</si>
  <si>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</si>
  <si>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</si>
  <si>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</si>
  <si>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</si>
  <si>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</si>
  <si>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</si>
  <si>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</si>
  <si>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</si>
  <si>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</si>
  <si>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</si>
  <si>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</si>
  <si>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</si>
  <si>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</si>
  <si>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</si>
  <si>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</si>
  <si>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</si>
  <si>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</si>
  <si>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</si>
  <si>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</si>
  <si>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</si>
  <si>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</si>
  <si>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</si>
  <si>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</si>
  <si>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</si>
  <si>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</si>
  <si>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</si>
  <si>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</si>
  <si>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</si>
  <si>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</si>
  <si>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</si>
  <si>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</si>
  <si>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</si>
  <si>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</si>
  <si>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</si>
  <si>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</si>
  <si>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</si>
  <si>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</si>
  <si>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</si>
  <si>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</si>
  <si>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</si>
  <si>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</si>
  <si>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</si>
  <si>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</si>
  <si>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</si>
  <si>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</si>
  <si>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</si>
  <si>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</si>
  <si>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</si>
  <si>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</si>
  <si>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</si>
  <si>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</si>
  <si>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</si>
  <si>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</si>
  <si>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</si>
  <si>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</si>
  <si>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</si>
  <si>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</si>
  <si>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</si>
  <si>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</si>
  <si>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</si>
  <si>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</si>
  <si>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</si>
  <si>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</si>
  <si>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</si>
  <si>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</si>
  <si>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</si>
  <si>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</si>
  <si>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</si>
  <si>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</si>
  <si>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</si>
  <si>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</si>
  <si>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</si>
  <si>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</si>
  <si>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</si>
  <si>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</si>
  <si>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</si>
  <si>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</si>
  <si>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</si>
  <si>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</si>
  <si>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</si>
  <si>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</si>
  <si>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</si>
  <si>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</si>
  <si>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</si>
  <si>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</si>
  <si>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</si>
  <si>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</si>
  <si>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</si>
  <si>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</si>
  <si>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</si>
  <si>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</si>
  <si>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</si>
  <si>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</si>
  <si>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</si>
  <si>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</si>
  <si>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</si>
  <si>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</si>
  <si>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</si>
  <si>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</si>
  <si>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</si>
  <si>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</si>
  <si>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</si>
  <si>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</si>
  <si>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</si>
  <si>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</si>
  <si>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</si>
  <si>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</si>
  <si>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</si>
  <si>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</si>
  <si>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</si>
  <si>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</si>
  <si>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</si>
  <si>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</si>
  <si>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</si>
  <si>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</si>
  <si>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</si>
  <si>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</si>
  <si>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</si>
  <si>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</si>
  <si>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</si>
  <si>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</si>
  <si>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</si>
  <si>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</si>
  <si>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</si>
  <si>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</si>
  <si>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</si>
  <si>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</si>
  <si>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</si>
  <si>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</si>
  <si>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</si>
  <si>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</si>
  <si>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</si>
  <si>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</si>
  <si>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</si>
  <si>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</si>
  <si>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</si>
  <si>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</si>
  <si>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</si>
  <si>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</si>
  <si>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</si>
  <si>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</si>
  <si>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</si>
  <si>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</si>
  <si>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</si>
  <si>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</si>
  <si>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</si>
  <si>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</si>
  <si>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</si>
  <si>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</si>
  <si>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</si>
  <si>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</si>
  <si>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</si>
  <si>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</si>
  <si>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</si>
  <si>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</si>
  <si>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</si>
  <si>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</si>
  <si>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</si>
  <si>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</si>
  <si>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</si>
  <si>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</si>
  <si>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</si>
  <si>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</si>
  <si>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</si>
  <si>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</si>
  <si>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</si>
  <si>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</si>
  <si>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</si>
  <si>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</si>
  <si>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</si>
  <si>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</si>
  <si>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</si>
  <si>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</si>
  <si>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</si>
  <si>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</si>
  <si>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</si>
  <si>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</si>
  <si>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</si>
  <si>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</si>
  <si>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</si>
  <si>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</si>
  <si>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</si>
  <si>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</si>
  <si>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</si>
  <si>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</si>
  <si>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</si>
  <si>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</si>
  <si>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</si>
  <si>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</si>
  <si>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</si>
  <si>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</si>
  <si>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</si>
  <si>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</si>
  <si>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</si>
  <si>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</si>
  <si>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</si>
  <si>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</si>
  <si>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</si>
  <si>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</si>
  <si>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</si>
  <si>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</si>
  <si>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</si>
  <si>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</si>
  <si>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</si>
  <si>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</si>
  <si>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</si>
  <si>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</si>
  <si>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</si>
  <si>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</si>
  <si>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</si>
  <si>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</si>
  <si>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</si>
  <si>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</si>
  <si>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</si>
  <si>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</si>
  <si>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</si>
  <si>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</si>
  <si>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</si>
  <si>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</si>
  <si>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</si>
  <si>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</si>
  <si>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</si>
  <si>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</si>
  <si>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</si>
  <si>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</si>
  <si>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</si>
  <si>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</si>
  <si>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</si>
  <si>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</si>
  <si>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</si>
  <si>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</si>
  <si>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</si>
  <si>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</si>
  <si>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</si>
  <si>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</si>
  <si>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</si>
  <si>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</si>
  <si>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</si>
  <si>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</si>
  <si>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</si>
  <si>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</si>
  <si>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</si>
  <si>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</si>
  <si>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</si>
  <si>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</si>
  <si>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</si>
  <si>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</si>
  <si>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</si>
  <si>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</si>
  <si>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</si>
  <si>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</si>
  <si>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</si>
  <si>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</si>
  <si>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</si>
  <si>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</si>
  <si>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</si>
  <si>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</si>
  <si>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</si>
  <si>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</si>
  <si>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</si>
  <si>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</si>
  <si>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</si>
  <si>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</si>
  <si>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</si>
  <si>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</si>
  <si>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</si>
  <si>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</si>
  <si>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</si>
  <si>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</si>
  <si>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</si>
  <si>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</si>
  <si>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</si>
  <si>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</si>
  <si>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</si>
  <si>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</si>
  <si>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</si>
  <si>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</si>
  <si>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</si>
  <si>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</si>
  <si>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</si>
  <si>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</si>
  <si>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</si>
  <si>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</si>
  <si>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</si>
  <si>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</si>
  <si>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</si>
  <si>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</si>
  <si>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</si>
  <si>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</si>
  <si>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</si>
  <si>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</si>
  <si>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</si>
  <si>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</si>
  <si>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</si>
  <si>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</si>
  <si>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</si>
  <si>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</si>
  <si>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</si>
  <si>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</si>
  <si>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</si>
  <si>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</si>
  <si>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</si>
  <si>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</si>
  <si>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</si>
  <si>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</si>
  <si>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</si>
  <si>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</si>
  <si>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</si>
  <si>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</si>
  <si>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</si>
  <si>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</si>
  <si>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</si>
  <si>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</si>
  <si>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</si>
  <si>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</si>
  <si>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</si>
  <si>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</si>
  <si>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</si>
  <si>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</si>
  <si>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</si>
  <si>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</si>
  <si>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</si>
  <si>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</si>
  <si>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</si>
  <si>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</si>
  <si>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</si>
  <si>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</si>
  <si>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</si>
  <si>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</si>
  <si>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</si>
  <si>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</si>
  <si>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</si>
  <si>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</si>
  <si>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</si>
  <si>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</si>
  <si>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</si>
  <si>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</si>
  <si>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</si>
  <si>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</si>
  <si>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</si>
  <si>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</si>
  <si>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</si>
  <si>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</si>
  <si>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</si>
  <si>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</si>
  <si>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</si>
  <si>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</si>
  <si>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</si>
  <si>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</si>
  <si>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</si>
  <si>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</si>
  <si>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</si>
  <si>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</si>
  <si>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</si>
  <si>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</si>
  <si>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</si>
  <si>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</si>
  <si>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</si>
  <si>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</si>
  <si>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</si>
  <si>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</si>
  <si>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</si>
  <si>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</si>
  <si>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</si>
  <si>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</si>
  <si>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</si>
  <si>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</si>
  <si>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</si>
  <si>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</si>
  <si>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</si>
  <si>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</si>
  <si>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</si>
  <si>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</si>
  <si>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</si>
  <si>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</si>
  <si>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</si>
  <si>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</si>
  <si>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</si>
  <si>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</si>
  <si>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</si>
  <si>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</si>
  <si>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</si>
  <si>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</si>
  <si>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</si>
  <si>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</si>
  <si>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</si>
  <si>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</si>
  <si>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</si>
  <si>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</si>
  <si>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</si>
  <si>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</si>
  <si>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</si>
  <si>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</si>
  <si>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</si>
  <si>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</si>
  <si>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</si>
  <si>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</si>
  <si>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</si>
  <si>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</si>
  <si>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</si>
  <si>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</si>
  <si>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</si>
  <si>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</si>
  <si>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</si>
  <si>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</si>
  <si>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</si>
  <si>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</si>
  <si>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</si>
  <si>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</si>
  <si>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</si>
  <si>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</si>
  <si>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</si>
  <si>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</si>
  <si>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</si>
  <si>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</si>
  <si>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</si>
  <si>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</si>
  <si>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</si>
  <si>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</si>
  <si>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</si>
  <si>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</si>
  <si>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</si>
  <si>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</si>
  <si>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</si>
  <si>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</si>
  <si>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</si>
  <si>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</si>
  <si>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</si>
  <si>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</si>
  <si>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</si>
  <si>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</si>
  <si>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</si>
  <si>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</si>
  <si>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</si>
  <si>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</si>
  <si>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</si>
  <si>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</si>
  <si>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</si>
  <si>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</si>
  <si>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</si>
  <si>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</si>
  <si>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</si>
  <si>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</si>
  <si>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</si>
  <si>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</si>
  <si>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</si>
  <si>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</si>
  <si>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</si>
  <si>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</si>
  <si>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</si>
  <si>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</si>
  <si>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</si>
  <si>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</si>
  <si>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</si>
  <si>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</si>
  <si>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</si>
  <si>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</si>
  <si>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</si>
  <si>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</si>
  <si>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</si>
  <si>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</si>
  <si>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</si>
  <si>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</si>
  <si>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</si>
  <si>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</si>
  <si>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</si>
  <si>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</si>
  <si>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</si>
  <si>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</si>
  <si>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</si>
  <si>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</si>
  <si>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</si>
  <si>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</si>
  <si>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</si>
  <si>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</si>
  <si>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</si>
  <si>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</si>
  <si>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</si>
  <si>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</si>
  <si>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</si>
  <si>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</si>
  <si>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</si>
  <si>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</si>
  <si>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</si>
  <si>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</si>
  <si>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</si>
  <si>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</si>
  <si>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</si>
  <si>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</si>
  <si>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</si>
  <si>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</si>
  <si>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</si>
  <si>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</si>
  <si>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</si>
  <si>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</si>
  <si>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</si>
  <si>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</si>
  <si>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</si>
  <si>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</si>
  <si>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</si>
  <si>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</si>
  <si>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</si>
  <si>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</si>
  <si>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</si>
  <si>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</si>
  <si>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</si>
  <si>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</si>
  <si>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</si>
  <si>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</si>
  <si>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</si>
  <si>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</si>
  <si>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</si>
  <si>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</si>
  <si>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</si>
  <si>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</si>
  <si>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</si>
  <si>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</si>
  <si>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</si>
  <si>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</si>
  <si>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</si>
  <si>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</si>
  <si>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</si>
  <si>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</si>
  <si>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</si>
  <si>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</si>
  <si>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</si>
  <si>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</si>
  <si>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</si>
  <si>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</si>
  <si>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</si>
  <si>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</si>
  <si>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</si>
  <si>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</si>
  <si>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</si>
  <si>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</si>
  <si>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</si>
  <si>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</si>
  <si>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</si>
  <si>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</si>
  <si>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</si>
  <si>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</si>
  <si>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</si>
  <si>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</si>
  <si>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</si>
  <si>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</si>
  <si>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</si>
  <si>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</si>
  <si>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</si>
  <si>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</si>
  <si>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</si>
  <si>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</si>
  <si>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</si>
  <si>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</si>
  <si>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</si>
  <si>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</si>
  <si>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</si>
  <si>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</si>
  <si>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</si>
  <si>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</si>
  <si>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</si>
  <si>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</si>
  <si>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</si>
  <si>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</si>
  <si>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</si>
  <si>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</si>
  <si>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</si>
  <si>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</si>
  <si>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</si>
  <si>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</si>
  <si>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</si>
  <si>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</si>
  <si>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</si>
  <si>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</si>
  <si>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</si>
  <si>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</si>
  <si>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</si>
  <si>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</si>
  <si>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</si>
  <si>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</si>
  <si>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</si>
  <si>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</si>
  <si>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</si>
  <si>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</si>
  <si>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</si>
  <si>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</si>
  <si>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</si>
  <si>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</si>
  <si>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</si>
  <si>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</si>
  <si>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</si>
  <si>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</si>
  <si>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</si>
  <si>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</si>
  <si>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</si>
  <si>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</si>
  <si>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</si>
  <si>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</si>
  <si>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</si>
  <si>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</si>
  <si>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</si>
  <si>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</si>
  <si>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</si>
  <si>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</si>
  <si>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</si>
  <si>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</si>
  <si>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</si>
  <si>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</si>
  <si>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</si>
  <si>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</si>
  <si>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</si>
  <si>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</si>
  <si>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</si>
  <si>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</si>
  <si>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</si>
  <si>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</si>
  <si>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</si>
  <si>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</si>
  <si>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</si>
  <si>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</si>
  <si>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</si>
  <si>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</si>
  <si>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</si>
  <si>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</si>
  <si>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</si>
  <si>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</si>
  <si>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</si>
  <si>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</si>
  <si>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</si>
  <si>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</si>
  <si>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</si>
  <si>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</si>
  <si>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</si>
  <si>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</si>
  <si>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</si>
  <si>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</si>
  <si>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</si>
  <si>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</si>
  <si>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</si>
  <si>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</si>
  <si>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</si>
  <si>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</si>
  <si>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</si>
  <si>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</si>
  <si>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</si>
  <si>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</si>
  <si>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</si>
  <si>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</si>
  <si>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</si>
  <si>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</si>
  <si>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</si>
  <si>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</si>
  <si>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</si>
  <si>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</si>
  <si>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</si>
  <si>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</si>
  <si>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</si>
  <si>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</si>
  <si>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</si>
  <si>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</si>
  <si>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</si>
  <si>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</si>
  <si>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</si>
  <si>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</si>
  <si>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</si>
  <si>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</si>
  <si>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</si>
  <si>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</si>
  <si>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</si>
  <si>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</si>
  <si>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</si>
  <si>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</si>
  <si>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</si>
  <si>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</si>
  <si>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</si>
  <si>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</si>
  <si>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</si>
  <si>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</si>
  <si>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</si>
  <si>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</si>
  <si>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</si>
  <si>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</si>
  <si>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</si>
  <si>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</si>
  <si>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</si>
  <si>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</si>
  <si>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</si>
  <si>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</si>
  <si>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</si>
  <si>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</si>
  <si>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</si>
  <si>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</si>
  <si>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</si>
  <si>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</si>
  <si>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</si>
  <si>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</si>
  <si>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</si>
  <si>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</si>
  <si>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</si>
  <si>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</si>
  <si>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</si>
  <si>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</si>
  <si>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</si>
  <si>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</si>
  <si>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</si>
  <si>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</si>
  <si>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</si>
  <si>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</si>
  <si>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</si>
  <si>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</si>
  <si>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</si>
  <si>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</si>
  <si>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</si>
  <si>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</si>
  <si>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</si>
  <si>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</si>
  <si>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</si>
  <si>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</si>
  <si>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</si>
  <si>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</si>
  <si>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</si>
  <si>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</si>
  <si>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</si>
  <si>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</si>
  <si>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</si>
  <si>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</si>
  <si>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</si>
  <si>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</si>
  <si>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</si>
  <si>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</si>
  <si>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</si>
  <si>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</si>
  <si>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</si>
  <si>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</si>
  <si>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</si>
  <si>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</si>
  <si>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</si>
  <si>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</si>
  <si>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</si>
  <si>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</si>
  <si>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</si>
  <si>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</si>
  <si>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</si>
  <si>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</si>
  <si>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</si>
  <si>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</si>
  <si>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</si>
  <si>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</si>
  <si>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</si>
  <si>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</si>
  <si>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</si>
  <si>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</si>
  <si>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</si>
  <si>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</si>
  <si>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</si>
  <si>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</si>
  <si>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</si>
  <si>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</si>
  <si>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</si>
  <si>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</si>
  <si>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</si>
  <si>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</si>
  <si>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</si>
  <si>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</si>
  <si>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</si>
  <si>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</si>
  <si>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</si>
  <si>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</si>
  <si>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</si>
  <si>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</si>
  <si>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</si>
  <si>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</si>
  <si>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</si>
  <si>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</si>
  <si>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</si>
  <si>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</si>
  <si>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</si>
  <si>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</si>
  <si>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</si>
  <si>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</si>
  <si>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</si>
  <si>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</si>
  <si>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</si>
  <si>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</si>
  <si>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</si>
  <si>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</si>
  <si>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</si>
  <si>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</si>
  <si>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</si>
  <si>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</si>
  <si>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</si>
  <si>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</si>
  <si>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</si>
  <si>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</si>
  <si>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</si>
  <si>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</si>
  <si>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</si>
  <si>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</si>
  <si>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</si>
  <si>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</si>
  <si>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</si>
  <si>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</si>
  <si>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</si>
  <si>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</si>
  <si>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</si>
  <si>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</si>
  <si>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</si>
  <si>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</si>
  <si>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</si>
  <si>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</si>
  <si>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</si>
  <si>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</si>
  <si>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</si>
  <si>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</si>
  <si>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</si>
  <si>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</si>
  <si>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</si>
  <si>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</si>
  <si>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</si>
  <si>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</si>
  <si>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</si>
  <si>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</si>
  <si>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</si>
  <si>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</si>
  <si>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</si>
  <si>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</si>
  <si>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</si>
  <si>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</si>
  <si>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</si>
  <si>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</si>
  <si>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</si>
  <si>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</si>
  <si>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</si>
  <si>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</si>
  <si>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</si>
  <si>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</si>
  <si>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</si>
  <si>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</si>
  <si>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</si>
  <si>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</si>
  <si>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</si>
  <si>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</si>
  <si>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</si>
  <si>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</si>
  <si>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</si>
  <si>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</si>
  <si>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</si>
  <si>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</si>
  <si>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</si>
  <si>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</si>
  <si>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</si>
  <si>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</si>
  <si>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</si>
  <si>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</si>
  <si>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</si>
  <si>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</si>
  <si>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</si>
  <si>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</si>
  <si>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</si>
  <si>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</si>
  <si>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</si>
  <si>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</si>
  <si>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</si>
  <si>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</si>
  <si>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</si>
  <si>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</si>
  <si>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</si>
  <si>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</si>
  <si>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</si>
  <si>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</si>
  <si>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</si>
  <si>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</si>
  <si>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</si>
  <si>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</si>
  <si>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</si>
  <si>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</si>
  <si>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</si>
  <si>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</si>
  <si>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</si>
  <si>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</si>
  <si>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</si>
  <si>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</si>
  <si>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</si>
  <si>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</si>
  <si>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</si>
  <si>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</si>
  <si>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</si>
  <si>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</si>
  <si>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</si>
  <si>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</si>
  <si>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</si>
  <si>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</si>
  <si>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</si>
  <si>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</si>
  <si>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</si>
  <si>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</si>
  <si>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</si>
  <si>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</si>
  <si>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</si>
  <si>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</si>
  <si>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</si>
  <si>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</si>
  <si>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</si>
  <si>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</si>
  <si>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</si>
  <si>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</si>
  <si>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</si>
  <si>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</si>
  <si>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</si>
  <si>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</si>
  <si>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</si>
  <si>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</si>
  <si>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</si>
  <si>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</si>
  <si>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</si>
  <si>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</si>
  <si>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</si>
  <si>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</si>
  <si>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</si>
  <si>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</si>
  <si>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</si>
  <si>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</si>
  <si>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</si>
  <si>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</si>
  <si>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</si>
  <si>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</si>
  <si>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</si>
  <si>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</si>
  <si>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</si>
  <si>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</si>
  <si>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</si>
  <si>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</si>
  <si>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</si>
  <si>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</si>
  <si>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</si>
  <si>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</si>
  <si>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</si>
  <si>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</si>
  <si>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</si>
  <si>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</si>
  <si>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</si>
  <si>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</si>
  <si>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</si>
  <si>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</si>
  <si>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</si>
  <si>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</si>
  <si>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</si>
  <si>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</si>
  <si>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</si>
  <si>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</si>
  <si>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</si>
  <si>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</si>
  <si>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</si>
  <si>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</si>
  <si>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</si>
  <si>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</si>
  <si>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</si>
  <si>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</si>
  <si>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</si>
  <si>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</si>
  <si>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</si>
  <si>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</si>
  <si>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</si>
  <si>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</si>
  <si>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</si>
  <si>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</si>
  <si>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</si>
  <si>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</si>
  <si>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</si>
  <si>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</si>
  <si>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</si>
  <si>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</si>
  <si>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</si>
  <si>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</si>
  <si>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</si>
  <si>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</si>
  <si>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</si>
  <si>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</si>
  <si>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</si>
  <si>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</si>
  <si>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</si>
  <si>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</si>
  <si>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</si>
  <si>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</si>
  <si>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</si>
  <si>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</si>
  <si>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</si>
  <si>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</si>
  <si>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</si>
  <si>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</si>
  <si>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</si>
  <si>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</si>
  <si>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</si>
  <si>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</si>
  <si>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</si>
  <si>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</si>
  <si>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</si>
  <si>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</si>
  <si>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</si>
  <si>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</si>
  <si>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</si>
  <si>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</si>
  <si>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</si>
  <si>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</si>
  <si>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</si>
  <si>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</si>
  <si>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</si>
  <si>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</si>
  <si>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</si>
  <si>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</si>
  <si>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</si>
  <si>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</si>
  <si>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</si>
  <si>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</si>
  <si>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</si>
  <si>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</si>
  <si>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</si>
  <si>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</si>
  <si>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</si>
  <si>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</si>
  <si>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</si>
  <si>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</si>
  <si>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</si>
  <si>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</si>
  <si>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</si>
  <si>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</si>
  <si>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</si>
  <si>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</si>
  <si>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</si>
  <si>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</si>
  <si>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</si>
  <si>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</si>
  <si>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</si>
  <si>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</si>
  <si>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</si>
  <si>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</si>
  <si>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</si>
  <si>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</si>
  <si>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</si>
  <si>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</si>
  <si>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</si>
  <si>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</si>
  <si>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</si>
  <si>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</si>
  <si>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</si>
  <si>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</si>
  <si>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</si>
  <si>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</si>
  <si>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</si>
  <si>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</si>
  <si>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</si>
  <si>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</si>
  <si>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</si>
  <si>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</si>
  <si>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</si>
  <si>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</si>
  <si>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</si>
  <si>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</si>
  <si>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</si>
  <si>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</si>
  <si>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</si>
  <si>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</si>
  <si>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</si>
  <si>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</si>
  <si>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</si>
  <si>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</si>
  <si>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</si>
  <si>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</si>
  <si>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</si>
  <si>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</si>
  <si>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</si>
  <si>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</si>
  <si>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</si>
  <si>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</si>
  <si>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</si>
  <si>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</si>
  <si>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</si>
  <si>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</si>
  <si>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</si>
  <si>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</si>
  <si>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</si>
  <si>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</si>
  <si>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</si>
  <si>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</si>
  <si>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</si>
  <si>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</si>
  <si>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</si>
  <si>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</si>
  <si>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</si>
  <si>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</si>
  <si>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</si>
  <si>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</si>
  <si>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</si>
  <si>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</si>
  <si>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</si>
  <si>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</si>
  <si>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</si>
  <si>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</si>
  <si>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</si>
  <si>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</si>
  <si>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</si>
  <si>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</si>
  <si>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</si>
  <si>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</si>
  <si>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</si>
  <si>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</si>
  <si>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</si>
  <si>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</si>
  <si>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</si>
  <si>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</si>
  <si>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</si>
  <si>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</si>
  <si>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</si>
  <si>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</si>
  <si>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</si>
  <si>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</si>
  <si>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</si>
  <si>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</si>
  <si>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</si>
  <si>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</si>
  <si>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</si>
  <si>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</si>
  <si>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</si>
  <si>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</si>
  <si>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</si>
  <si>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</si>
  <si>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</si>
  <si>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</si>
  <si>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</si>
  <si>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</si>
  <si>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</si>
  <si>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</si>
  <si>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</si>
  <si>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</si>
  <si>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</si>
  <si>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</si>
  <si>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</si>
  <si>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</si>
  <si>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</si>
  <si>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</si>
  <si>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</si>
  <si>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</si>
  <si>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</si>
  <si>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</si>
  <si>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</si>
  <si>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</si>
  <si>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</si>
  <si>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</si>
  <si>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</si>
  <si>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</si>
  <si>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</si>
  <si>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</si>
  <si>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</si>
  <si>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</si>
  <si>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</si>
  <si>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</si>
  <si>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</si>
  <si>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</si>
  <si>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</si>
  <si>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</si>
  <si>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</si>
  <si>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</si>
  <si>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</si>
  <si>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</si>
  <si>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</si>
  <si>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</si>
  <si>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</si>
  <si>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</si>
  <si>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</si>
  <si>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</si>
  <si>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</si>
  <si>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</si>
  <si>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</si>
  <si>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</si>
  <si>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</si>
  <si>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</si>
  <si>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</si>
  <si>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</si>
  <si>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</si>
  <si>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</si>
  <si>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</si>
  <si>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</si>
  <si>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</si>
  <si>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</si>
  <si>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</si>
  <si>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</si>
  <si>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</si>
  <si>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</si>
  <si>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</si>
  <si>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</si>
  <si>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</si>
  <si>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</si>
  <si>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</si>
  <si>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</si>
  <si>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</si>
  <si>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</si>
  <si>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</si>
  <si>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</si>
  <si>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</si>
  <si>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</si>
  <si>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</si>
  <si>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</si>
  <si>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</si>
  <si>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</si>
  <si>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</si>
  <si>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</si>
  <si>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</si>
  <si>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</si>
  <si>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</si>
  <si>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</si>
  <si>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</si>
  <si>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</si>
  <si>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</si>
  <si>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</si>
  <si>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</si>
  <si>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</si>
  <si>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</si>
  <si>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</si>
  <si>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</si>
  <si>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</si>
  <si>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</si>
  <si>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</si>
  <si>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</si>
  <si>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</si>
  <si>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</si>
  <si>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</si>
  <si>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</si>
  <si>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</si>
  <si>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</si>
  <si>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</si>
  <si>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</si>
  <si>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</si>
  <si>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</si>
  <si>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</si>
  <si>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</si>
  <si>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</si>
  <si>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</si>
  <si>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</si>
  <si>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</si>
  <si>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</si>
  <si>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</si>
  <si>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</si>
  <si>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</si>
  <si>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</si>
  <si>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</si>
  <si>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</si>
  <si>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</si>
  <si>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</si>
  <si>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</si>
  <si>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</si>
  <si>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</si>
  <si>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</si>
  <si>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</si>
  <si>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</si>
  <si>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</si>
  <si>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</si>
  <si>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</si>
  <si>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</si>
  <si>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</si>
  <si>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</si>
  <si>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</si>
  <si>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</si>
  <si>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</si>
  <si>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</si>
  <si>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</si>
  <si>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</si>
  <si>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</si>
  <si>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</si>
  <si>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</si>
  <si>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</si>
  <si>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</si>
  <si>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</si>
  <si>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</si>
  <si>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</si>
  <si>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</si>
  <si>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</si>
  <si>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</si>
  <si>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</si>
  <si>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</si>
  <si>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</si>
  <si>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</si>
  <si>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</si>
  <si>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</si>
  <si>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</si>
  <si>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</si>
  <si>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</si>
  <si>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</si>
  <si>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</si>
  <si>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</si>
  <si>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</si>
  <si>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</si>
  <si>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</si>
  <si>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</si>
  <si>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</si>
  <si>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</si>
  <si>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</si>
  <si>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</si>
  <si>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</si>
  <si>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</si>
  <si>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</si>
  <si>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</si>
  <si>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</si>
  <si>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</si>
  <si>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</si>
  <si>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</si>
  <si>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</si>
  <si>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</si>
  <si>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</si>
  <si>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</si>
  <si>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</si>
  <si>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</si>
  <si>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</si>
  <si>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</si>
  <si>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</si>
  <si>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</si>
  <si>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</si>
  <si>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</si>
  <si>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</si>
  <si>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</si>
  <si>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</si>
  <si>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</si>
  <si>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</si>
  <si>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</si>
  <si>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</si>
  <si>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</si>
  <si>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</si>
  <si>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</si>
  <si>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</si>
  <si>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</si>
  <si>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</si>
  <si>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</si>
  <si>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</si>
  <si>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</si>
  <si>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</si>
  <si>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</si>
  <si>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</si>
  <si>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</si>
  <si>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</si>
  <si>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</si>
  <si>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</si>
  <si>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</si>
  <si>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</si>
  <si>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</si>
  <si>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</si>
  <si>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</si>
  <si>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</si>
  <si>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</si>
  <si>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</si>
  <si>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</si>
  <si>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</si>
  <si>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</si>
  <si>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</si>
  <si>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</si>
  <si>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</si>
  <si>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</si>
  <si>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</si>
  <si>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</si>
  <si>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</si>
  <si>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</si>
  <si>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</si>
  <si>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</si>
  <si>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</si>
  <si>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</si>
  <si>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</si>
  <si>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</si>
  <si>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</si>
  <si>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</si>
  <si>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</si>
  <si>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</si>
  <si>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</si>
  <si>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</si>
  <si>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</si>
  <si>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</si>
  <si>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</si>
  <si>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</si>
  <si>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</si>
  <si>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</si>
  <si>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</si>
  <si>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</si>
  <si>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</si>
  <si>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</si>
  <si>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</si>
  <si>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</si>
  <si>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</si>
  <si>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</si>
  <si>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</si>
  <si>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</si>
  <si>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</si>
  <si>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</si>
  <si>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</si>
  <si>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</si>
  <si>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</si>
  <si>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</si>
  <si>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</si>
  <si>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</si>
  <si>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</si>
  <si>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</si>
  <si>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</si>
  <si>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</si>
  <si>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</si>
  <si>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</si>
  <si>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</si>
  <si>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</si>
  <si>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</si>
  <si>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</si>
  <si>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</si>
  <si>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</si>
  <si>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</si>
  <si>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</si>
  <si>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</si>
  <si>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</si>
  <si>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</si>
  <si>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</si>
  <si>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</si>
  <si>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</si>
  <si>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</si>
  <si>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</si>
  <si>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</si>
  <si>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</si>
  <si>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</si>
  <si>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</si>
  <si>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</si>
  <si>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</si>
  <si>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</si>
  <si>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</si>
  <si>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</si>
  <si>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</si>
  <si>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</si>
  <si>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</si>
  <si>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</si>
  <si>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</si>
  <si>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</si>
  <si>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</si>
  <si>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</si>
  <si>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</si>
  <si>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</si>
  <si>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</si>
  <si>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</si>
  <si>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</si>
  <si>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</si>
  <si>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</si>
  <si>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</si>
  <si>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</si>
  <si>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</si>
  <si>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</si>
  <si>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</si>
  <si>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</si>
  <si>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</si>
  <si>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</si>
  <si>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</si>
  <si>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</si>
  <si>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</si>
  <si>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</si>
  <si>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</si>
  <si>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</si>
  <si>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</si>
  <si>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</si>
  <si>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</si>
  <si>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</si>
  <si>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</si>
  <si>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</si>
  <si>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</si>
  <si>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</si>
  <si>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</si>
  <si>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</si>
  <si>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</si>
  <si>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</si>
  <si>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</si>
  <si>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</si>
  <si>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</si>
  <si>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</si>
  <si>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</si>
  <si>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</si>
  <si>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</si>
  <si>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</si>
  <si>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</si>
  <si>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</si>
  <si>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</si>
  <si>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</si>
  <si>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</si>
  <si>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</si>
  <si>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</si>
  <si>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</si>
  <si>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</si>
  <si>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</si>
  <si>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</si>
  <si>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</si>
  <si>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</si>
  <si>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</si>
  <si>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</si>
  <si>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</si>
  <si>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</si>
  <si>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</si>
  <si>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</si>
  <si>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</si>
  <si>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</si>
  <si>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</si>
  <si>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</si>
  <si>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</si>
  <si>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</si>
  <si>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</si>
  <si>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</si>
  <si>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</si>
  <si>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</si>
  <si>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</si>
  <si>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</si>
  <si>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</si>
  <si>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</si>
  <si>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</si>
  <si>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</si>
  <si>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</si>
  <si>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</si>
  <si>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</si>
  <si>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</si>
  <si>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</si>
  <si>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</si>
  <si>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</si>
  <si>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</si>
  <si>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</si>
  <si>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</si>
  <si>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</si>
  <si>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</si>
  <si>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</si>
  <si>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</si>
  <si>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</si>
  <si>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</si>
  <si>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</si>
  <si>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</si>
  <si>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</si>
  <si>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</si>
  <si>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</si>
  <si>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</si>
  <si>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</si>
  <si>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</si>
  <si>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</si>
  <si>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</si>
  <si>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</si>
  <si>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</si>
  <si>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</si>
  <si>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</si>
  <si>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</si>
  <si>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</si>
  <si>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</si>
  <si>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</si>
  <si>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</si>
  <si>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</si>
  <si>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</si>
  <si>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</si>
  <si>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</si>
  <si>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</si>
  <si>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</si>
  <si>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</si>
  <si>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</si>
  <si>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</si>
  <si>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</si>
  <si>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</si>
  <si>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</si>
  <si>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</si>
  <si>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</si>
  <si>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</si>
  <si>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</si>
  <si>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</si>
  <si>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</si>
  <si>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</si>
  <si>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</si>
  <si>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</si>
  <si>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</si>
  <si>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</si>
  <si>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</si>
  <si>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</si>
  <si>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</si>
  <si>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</si>
  <si>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</si>
  <si>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</si>
  <si>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</si>
  <si>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</si>
  <si>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</si>
  <si>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</si>
  <si>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</si>
  <si>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</si>
  <si>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</si>
  <si>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</si>
  <si>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</si>
  <si>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</si>
  <si>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</si>
  <si>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</si>
  <si>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</si>
  <si>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</si>
  <si>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</si>
  <si>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</si>
  <si>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</si>
  <si>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</si>
  <si>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</si>
  <si>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</si>
  <si>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</si>
  <si>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</si>
  <si>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</si>
  <si>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</si>
  <si>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</si>
  <si>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</si>
  <si>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</si>
  <si>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</si>
  <si>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</si>
  <si>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</si>
  <si>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</si>
  <si>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</si>
  <si>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</si>
  <si>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</si>
  <si>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</si>
  <si>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</si>
  <si>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</si>
  <si>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</si>
  <si>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</si>
  <si>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</si>
  <si>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</si>
  <si>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</si>
  <si>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</si>
  <si>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</si>
  <si>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</si>
  <si>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</si>
  <si>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</si>
  <si>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</si>
  <si>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</si>
  <si>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</si>
  <si>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</si>
  <si>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</si>
  <si>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</si>
  <si>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</si>
  <si>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</si>
  <si>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</si>
  <si>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</si>
  <si>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</si>
  <si>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</si>
  <si>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</si>
  <si>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</si>
  <si>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</si>
  <si>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</si>
  <si>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</si>
  <si>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</si>
  <si>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</si>
  <si>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</si>
  <si>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</si>
  <si>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</si>
  <si>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</si>
  <si>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</si>
  <si>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</si>
  <si>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</si>
  <si>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</si>
  <si>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</si>
  <si>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</si>
  <si>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</si>
  <si>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</si>
  <si>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</si>
  <si>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</si>
  <si>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</si>
  <si>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</si>
  <si>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</si>
  <si>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</si>
  <si>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</si>
  <si>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</si>
  <si>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</si>
  <si>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</si>
  <si>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</si>
  <si>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</si>
  <si>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</si>
  <si>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</si>
  <si>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</si>
  <si>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</si>
  <si>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</si>
  <si>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</si>
  <si>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</si>
  <si>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</si>
  <si>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</si>
  <si>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</si>
  <si>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</si>
  <si>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</si>
  <si>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</si>
  <si>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</si>
  <si>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</si>
  <si>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</si>
  <si>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</si>
  <si>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</si>
  <si>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</si>
  <si>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</si>
  <si>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</si>
  <si>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</si>
  <si>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</si>
  <si>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</si>
  <si>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</si>
  <si>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</si>
  <si>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</si>
  <si>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</si>
  <si>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</si>
  <si>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</si>
  <si>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</si>
  <si>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</si>
  <si>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</si>
  <si>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</si>
  <si>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</si>
  <si>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</si>
  <si>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</si>
  <si>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</si>
  <si>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</si>
  <si>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</si>
  <si>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</si>
  <si>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</si>
  <si>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</si>
  <si>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</si>
  <si>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</si>
  <si>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</si>
  <si>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</si>
  <si>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</si>
  <si>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</si>
  <si>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</si>
  <si>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</si>
  <si>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</si>
  <si>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</si>
  <si>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</si>
  <si>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</si>
  <si>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</si>
  <si>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</si>
  <si>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</si>
  <si>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</si>
  <si>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</si>
  <si>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</si>
  <si>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</si>
  <si>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</si>
  <si>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</si>
  <si>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</si>
  <si>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</si>
  <si>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</si>
  <si>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</si>
  <si>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</si>
  <si>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</si>
  <si>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</si>
  <si>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</si>
  <si>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</si>
  <si>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</si>
  <si>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</si>
  <si>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</si>
  <si>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</si>
  <si>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</si>
  <si>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</si>
  <si>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</si>
  <si>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</si>
  <si>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</si>
  <si>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</si>
  <si>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</si>
  <si>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</si>
  <si>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</si>
  <si>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</si>
  <si>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</si>
  <si>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</si>
  <si>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</si>
  <si>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</si>
  <si>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</si>
  <si>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</si>
  <si>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</si>
  <si>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</si>
  <si>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</si>
  <si>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</si>
  <si>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</si>
  <si>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</si>
  <si>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</si>
  <si>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</si>
  <si>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</si>
  <si>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</si>
  <si>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</si>
  <si>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</si>
  <si>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</si>
  <si>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</si>
  <si>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</si>
  <si>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</si>
  <si>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</si>
  <si>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</si>
  <si>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</si>
  <si>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</si>
  <si>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</si>
  <si>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</si>
  <si>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</si>
  <si>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</si>
  <si>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</si>
  <si>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</si>
  <si>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</si>
  <si>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</si>
  <si>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</si>
  <si>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</si>
  <si>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</si>
  <si>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</si>
  <si>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</si>
  <si>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</si>
  <si>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</si>
  <si>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</si>
  <si>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</si>
  <si>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</si>
  <si>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</si>
  <si>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</si>
  <si>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</si>
  <si>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</si>
  <si>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</si>
  <si>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</si>
  <si>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</si>
  <si>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</si>
  <si>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</si>
  <si>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</si>
  <si>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</si>
  <si>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</si>
  <si>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</si>
  <si>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</si>
  <si>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</si>
  <si>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</si>
  <si>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</si>
  <si>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</si>
  <si>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</si>
  <si>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</si>
  <si>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</si>
  <si>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</si>
  <si>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</si>
  <si>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</si>
  <si>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</si>
  <si>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</si>
  <si>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</si>
  <si>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</si>
  <si>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</si>
  <si>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</si>
  <si>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</si>
  <si>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</si>
  <si>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</si>
  <si>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</si>
  <si>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</si>
  <si>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</si>
  <si>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</si>
  <si>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</si>
  <si>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</si>
  <si>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</si>
  <si>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</si>
  <si>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</si>
  <si>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</si>
  <si>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</si>
  <si>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</si>
  <si>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</si>
  <si>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</si>
  <si>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</si>
  <si>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</si>
  <si>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</si>
  <si>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</si>
  <si>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</si>
  <si>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</si>
  <si>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</si>
  <si>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</si>
  <si>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</si>
  <si>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</si>
  <si>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</si>
  <si>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</si>
  <si>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</si>
  <si>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</si>
  <si>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</si>
  <si>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</si>
  <si>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</si>
  <si>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</si>
  <si>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</si>
  <si>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</si>
  <si>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</si>
  <si>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</si>
  <si>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</si>
  <si>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</si>
  <si>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</si>
  <si>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</si>
  <si>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</si>
  <si>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</si>
  <si>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</si>
  <si>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</si>
  <si>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</si>
  <si>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</si>
  <si>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</si>
  <si>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</si>
  <si>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</si>
  <si>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</si>
  <si>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</si>
  <si>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</si>
  <si>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</si>
  <si>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</si>
  <si>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</si>
  <si>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</si>
  <si>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</si>
  <si>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</si>
  <si>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</si>
  <si>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</si>
  <si>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</si>
  <si>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</si>
  <si>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</si>
  <si>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</si>
  <si>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</si>
  <si>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</si>
  <si>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</si>
  <si>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</si>
  <si>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</si>
  <si>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</si>
  <si>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</si>
  <si>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</si>
  <si>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</si>
  <si>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</si>
  <si>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</si>
  <si>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</si>
  <si>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</si>
  <si>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</si>
  <si>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</si>
  <si>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</si>
  <si>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</si>
  <si>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</si>
  <si>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</si>
  <si>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</si>
  <si>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</si>
  <si>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</si>
  <si>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</si>
  <si>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</si>
  <si>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</si>
  <si>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</si>
  <si>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</si>
  <si>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</si>
  <si>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</si>
  <si>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</si>
  <si>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</si>
  <si>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</si>
  <si>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</si>
  <si>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</si>
  <si>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</si>
  <si>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</si>
  <si>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</si>
  <si>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</si>
  <si>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</si>
  <si>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</si>
  <si>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</si>
  <si>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</si>
  <si>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</si>
  <si>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</si>
  <si>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</si>
  <si>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</si>
  <si>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</si>
  <si>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</si>
  <si>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</si>
  <si>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</si>
  <si>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</si>
  <si>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</si>
  <si>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</si>
  <si>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</si>
  <si>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</si>
  <si>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</si>
  <si>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</si>
  <si>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</si>
  <si>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</si>
  <si>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</si>
  <si>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</si>
  <si>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</si>
  <si>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</si>
  <si>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</si>
  <si>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</si>
  <si>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</si>
  <si>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</si>
  <si>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</si>
  <si>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</si>
  <si>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</si>
  <si>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</si>
  <si>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</si>
  <si>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</si>
  <si>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</si>
  <si>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</si>
  <si>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</si>
  <si>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</si>
  <si>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</si>
  <si>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</si>
  <si>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</si>
  <si>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</si>
  <si>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</si>
  <si>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</si>
  <si>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</si>
  <si>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</si>
  <si>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</si>
  <si>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</si>
  <si>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</si>
  <si>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</si>
  <si>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</si>
  <si>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</si>
  <si>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</si>
  <si>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</si>
  <si>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</si>
  <si>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</si>
  <si>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</si>
  <si>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</si>
  <si>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</si>
  <si>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</si>
  <si>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</si>
  <si>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</si>
  <si>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</si>
  <si>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</si>
  <si>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</si>
  <si>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</si>
  <si>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</si>
  <si>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</si>
  <si>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</si>
  <si>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</si>
  <si>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</si>
  <si>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</si>
  <si>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</si>
  <si>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</si>
  <si>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</si>
  <si>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</si>
  <si>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</si>
  <si>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</si>
  <si>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</si>
  <si>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</si>
  <si>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</si>
  <si>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</si>
  <si>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</si>
  <si>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</si>
  <si>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</si>
  <si>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</si>
  <si>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</si>
  <si>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</si>
  <si>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</si>
  <si>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</si>
  <si>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</si>
  <si>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</si>
  <si>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</si>
  <si>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</si>
  <si>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</si>
  <si>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</si>
  <si>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</si>
  <si>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</si>
  <si>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</si>
  <si>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</si>
  <si>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</si>
  <si>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</si>
  <si>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</si>
  <si>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</si>
  <si>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</si>
  <si>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</si>
  <si>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</si>
  <si>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</si>
  <si>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</si>
  <si>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</si>
  <si>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</si>
  <si>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</si>
  <si>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</si>
  <si>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</si>
  <si>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</si>
  <si>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</si>
  <si>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</si>
  <si>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</si>
  <si>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</si>
  <si>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</si>
  <si>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</si>
  <si>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</si>
  <si>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</si>
  <si>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</si>
  <si>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</si>
  <si>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</si>
  <si>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</si>
  <si>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</si>
  <si>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</si>
  <si>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</si>
  <si>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</si>
  <si>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</si>
  <si>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</si>
  <si>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</si>
  <si>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</si>
  <si>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</si>
  <si>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</si>
  <si>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</si>
  <si>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</si>
  <si>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</si>
  <si>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</si>
  <si>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</si>
  <si>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</si>
  <si>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</si>
  <si>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</si>
  <si>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</si>
  <si>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</si>
  <si>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</si>
  <si>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</si>
  <si>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</si>
  <si>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</si>
  <si>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</si>
  <si>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</si>
  <si>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</si>
  <si>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</si>
  <si>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</si>
  <si>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</si>
  <si>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</si>
  <si>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</si>
  <si>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</si>
  <si>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</si>
  <si>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</si>
  <si>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</si>
  <si>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</si>
  <si>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</si>
  <si>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</si>
  <si>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</si>
  <si>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</si>
  <si>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</si>
  <si>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</si>
  <si>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</si>
  <si>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</si>
  <si>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</si>
  <si>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</si>
  <si>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</si>
  <si>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</si>
  <si>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</si>
  <si>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</si>
  <si>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</si>
  <si>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</si>
  <si>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</si>
  <si>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</si>
  <si>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</si>
  <si>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</si>
  <si>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</si>
  <si>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</si>
  <si>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</si>
  <si>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</si>
  <si>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</si>
  <si>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</si>
  <si>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</si>
  <si>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</si>
  <si>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</si>
  <si>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</si>
  <si>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</si>
  <si>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</si>
  <si>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</si>
  <si>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</si>
  <si>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</si>
  <si>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</si>
  <si>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</si>
  <si>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</si>
  <si>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</si>
  <si>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</si>
  <si>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</si>
  <si>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</si>
  <si>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</si>
  <si>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</si>
  <si>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</si>
  <si>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</si>
  <si>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</si>
  <si>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</si>
  <si>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</si>
  <si>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</si>
  <si>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</si>
  <si>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</si>
  <si>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</si>
  <si>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</si>
  <si>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</si>
  <si>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</si>
  <si>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</si>
  <si>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</si>
  <si>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</si>
  <si>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</si>
  <si>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</si>
  <si>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</si>
  <si>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</si>
  <si>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</si>
  <si>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</si>
  <si>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</si>
  <si>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</si>
  <si>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</si>
  <si>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</si>
  <si>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</si>
  <si>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</si>
  <si>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</si>
  <si>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</si>
  <si>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</si>
  <si>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</si>
  <si>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</si>
  <si>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</si>
  <si>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</si>
  <si>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</si>
  <si>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</si>
  <si>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</si>
  <si>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</si>
  <si>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</si>
  <si>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</si>
  <si>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</si>
  <si>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</si>
  <si>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</si>
  <si>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</si>
  <si>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</si>
  <si>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</si>
  <si>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</si>
  <si>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</si>
  <si>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</si>
  <si>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</si>
  <si>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</si>
  <si>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</si>
  <si>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</si>
  <si>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</si>
  <si>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</si>
  <si>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</si>
  <si>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</si>
  <si>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</si>
  <si>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</si>
  <si>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</si>
  <si>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</si>
  <si>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</si>
  <si>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</si>
  <si>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</si>
  <si>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</si>
  <si>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</si>
  <si>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</si>
  <si>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</si>
  <si>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</si>
  <si>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</si>
  <si>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</si>
  <si>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</si>
  <si>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</si>
  <si>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</si>
  <si>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</si>
  <si>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</si>
  <si>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</si>
  <si>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</si>
  <si>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</si>
  <si>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</si>
  <si>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</si>
  <si>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</si>
  <si>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</si>
  <si>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</si>
  <si>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</si>
  <si>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</si>
  <si>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</si>
  <si>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</si>
  <si>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</si>
  <si>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</si>
  <si>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</si>
  <si>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</si>
  <si>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</si>
  <si>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</si>
  <si>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</si>
  <si>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</si>
  <si>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</si>
  <si>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</si>
  <si>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</si>
  <si>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</si>
  <si>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</si>
  <si>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</si>
  <si>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</si>
  <si>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</si>
  <si>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</si>
  <si>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</si>
  <si>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</si>
  <si>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</si>
  <si>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</si>
  <si>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</si>
  <si>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</si>
  <si>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</si>
  <si>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</si>
  <si>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</si>
  <si>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</si>
  <si>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</si>
  <si>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</si>
  <si>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</si>
  <si>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</si>
  <si>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</si>
  <si>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</si>
  <si>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</si>
  <si>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</si>
  <si>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</si>
  <si>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</si>
  <si>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</si>
  <si>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</si>
  <si>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</si>
  <si>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</si>
  <si>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</si>
  <si>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</si>
  <si>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</si>
  <si>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</si>
  <si>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</si>
  <si>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</si>
  <si>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</si>
  <si>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</si>
  <si>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</si>
  <si>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</si>
  <si>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</si>
  <si>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</si>
  <si>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</si>
  <si>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</si>
  <si>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</si>
  <si>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</si>
  <si>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</si>
  <si>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</si>
  <si>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</si>
  <si>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</si>
  <si>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</si>
  <si>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</si>
  <si>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</si>
  <si>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</si>
  <si>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</si>
  <si>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</si>
  <si>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</si>
  <si>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</si>
  <si>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</si>
  <si>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</si>
  <si>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</si>
  <si>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</si>
  <si>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</si>
  <si>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</si>
  <si>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</si>
  <si>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</si>
  <si>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</si>
  <si>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</si>
  <si>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</si>
  <si>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</si>
  <si>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</si>
  <si>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</si>
  <si>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</si>
  <si>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</si>
  <si>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</si>
  <si>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</si>
  <si>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</si>
  <si>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</si>
  <si>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</si>
  <si>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</si>
  <si>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</si>
  <si>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</si>
  <si>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</si>
  <si>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</si>
  <si>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</si>
  <si>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</si>
  <si>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</si>
  <si>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</si>
  <si>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</si>
  <si>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</si>
  <si>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</si>
  <si>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</si>
  <si>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</si>
  <si>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</si>
  <si>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</si>
  <si>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</si>
  <si>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</si>
  <si>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</si>
  <si>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</si>
  <si>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</si>
  <si>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</si>
  <si>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</si>
  <si>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</si>
  <si>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</si>
  <si>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</si>
  <si>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</si>
  <si>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</si>
  <si>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</si>
  <si>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</si>
  <si>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</si>
  <si>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</si>
  <si>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</si>
  <si>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</si>
  <si>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</si>
  <si>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</si>
  <si>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</si>
  <si>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</si>
  <si>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</si>
  <si>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</si>
  <si>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</si>
  <si>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</si>
  <si>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</si>
  <si>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</si>
  <si>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</si>
  <si>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</si>
  <si>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</si>
  <si>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</si>
  <si>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</si>
  <si>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</si>
  <si>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</si>
  <si>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</si>
  <si>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</si>
  <si>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</si>
  <si>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</si>
  <si>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</si>
  <si>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</si>
  <si>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</si>
  <si>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</si>
  <si>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</si>
  <si>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</si>
  <si>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</si>
  <si>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</si>
  <si>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</si>
  <si>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</si>
  <si>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</si>
  <si>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</si>
  <si>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</si>
  <si>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</si>
  <si>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</si>
  <si>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</si>
  <si>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</si>
  <si>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</si>
  <si>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</si>
  <si>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</si>
  <si>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</si>
  <si>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</si>
  <si>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</si>
  <si>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</si>
  <si>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</si>
  <si>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</si>
  <si>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</si>
  <si>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</si>
  <si>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</si>
  <si>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</si>
  <si>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</si>
  <si>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</si>
  <si>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</si>
  <si>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</si>
  <si>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</si>
  <si>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</si>
  <si>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</si>
  <si>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</si>
  <si>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</si>
  <si>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</si>
  <si>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</si>
  <si>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</si>
  <si>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</si>
  <si>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</si>
  <si>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</si>
  <si>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</si>
  <si>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</si>
  <si>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</si>
  <si>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</si>
  <si>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</si>
  <si>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</si>
  <si>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</si>
  <si>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</si>
  <si>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</si>
  <si>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</si>
  <si>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</si>
  <si>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</si>
  <si>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</si>
  <si>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</si>
  <si>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</si>
  <si>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</si>
  <si>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</si>
  <si>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</si>
  <si>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</si>
  <si>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</si>
  <si>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</si>
  <si>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</si>
  <si>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</si>
  <si>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</si>
  <si>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</si>
  <si>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</si>
  <si>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</si>
  <si>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</si>
  <si>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</si>
  <si>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</si>
  <si>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</si>
  <si>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</si>
  <si>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</si>
  <si>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</si>
  <si>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</si>
  <si>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</si>
  <si>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</si>
  <si>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</si>
  <si>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</si>
  <si>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</si>
  <si>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</si>
  <si>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</si>
  <si>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</si>
  <si>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</si>
  <si>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</si>
  <si>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</si>
  <si>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</si>
  <si>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</si>
  <si>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</si>
  <si>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</si>
  <si>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</si>
  <si>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</si>
  <si>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</si>
  <si>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</si>
  <si>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</si>
  <si>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</si>
  <si>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</si>
  <si>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</si>
  <si>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</si>
  <si>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</si>
  <si>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</si>
  <si>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</si>
  <si>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</si>
  <si>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</si>
  <si>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</si>
  <si>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</si>
  <si>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</si>
  <si>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</si>
  <si>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</si>
  <si>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</si>
  <si>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</si>
  <si>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</si>
  <si>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</si>
  <si>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</si>
  <si>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</si>
  <si>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</si>
  <si>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</si>
  <si>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</si>
  <si>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</si>
  <si>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</si>
  <si>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</si>
  <si>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</si>
  <si>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</si>
  <si>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</si>
  <si>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</si>
  <si>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</si>
  <si>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</si>
  <si>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</si>
  <si>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</si>
  <si>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</si>
  <si>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</si>
  <si>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</si>
  <si>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</si>
  <si>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</si>
  <si>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</si>
  <si>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</si>
  <si>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</si>
  <si>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</si>
  <si>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</si>
  <si>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</si>
  <si>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</si>
  <si>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</si>
  <si>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</si>
  <si>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</si>
  <si>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</si>
  <si>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</si>
  <si>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</si>
  <si>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</si>
  <si>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</si>
  <si>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</si>
  <si>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</si>
  <si>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</si>
  <si>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</si>
  <si>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</si>
  <si>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</si>
  <si>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</si>
  <si>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</si>
  <si>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</si>
  <si>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</si>
  <si>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</si>
  <si>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</si>
  <si>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</si>
  <si>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</si>
  <si>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</si>
  <si>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</si>
  <si>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</si>
  <si>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</si>
  <si>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</si>
  <si>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</si>
  <si>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</si>
  <si>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</si>
  <si>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</si>
  <si>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</si>
  <si>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</si>
  <si>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</si>
  <si>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</si>
  <si>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</si>
  <si>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</si>
  <si>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</si>
  <si>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</si>
  <si>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</si>
  <si>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</si>
  <si>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</si>
  <si>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</si>
  <si>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</si>
  <si>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</si>
  <si>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</si>
  <si>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</si>
  <si>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</si>
  <si>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</si>
  <si>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</si>
  <si>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</si>
  <si>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</si>
  <si>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</si>
  <si>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</si>
  <si>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</si>
  <si>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</si>
  <si>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</si>
  <si>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</si>
  <si>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</si>
  <si>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</si>
  <si>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</si>
  <si>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</si>
  <si>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</si>
  <si>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</si>
  <si>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</si>
  <si>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</si>
  <si>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</si>
  <si>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</si>
  <si>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</si>
  <si>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</si>
  <si>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</si>
  <si>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</si>
  <si>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</si>
  <si>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</si>
  <si>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</si>
  <si>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</si>
  <si>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</si>
  <si>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</si>
  <si>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</si>
  <si>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</si>
  <si>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</si>
  <si>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</si>
  <si>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</si>
  <si>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</si>
  <si>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</si>
  <si>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</si>
  <si>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</si>
  <si>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</si>
  <si>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</si>
  <si>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</si>
  <si>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</si>
  <si>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</si>
  <si>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</si>
  <si>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</si>
  <si>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</si>
  <si>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</si>
  <si>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</si>
  <si>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</si>
  <si>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</si>
  <si>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</si>
  <si>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</si>
  <si>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</si>
  <si>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</si>
  <si>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</si>
  <si>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</si>
  <si>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</si>
  <si>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</si>
  <si>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</si>
  <si>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</si>
  <si>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</si>
  <si>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</si>
  <si>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</si>
  <si>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</si>
  <si>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</si>
  <si>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</si>
  <si>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</si>
  <si>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</si>
  <si>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</si>
  <si>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</si>
  <si>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</si>
  <si>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</si>
  <si>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</si>
  <si>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</si>
  <si>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</si>
  <si>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</si>
  <si>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</si>
  <si>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</si>
  <si>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</si>
  <si>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</si>
  <si>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</si>
  <si>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</si>
  <si>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</si>
  <si>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</si>
  <si>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</si>
  <si>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</si>
  <si>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</si>
  <si>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</si>
  <si>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</si>
  <si>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</si>
  <si>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</si>
  <si>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</si>
  <si>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</si>
  <si>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</si>
  <si>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</si>
  <si>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</si>
  <si>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</si>
  <si>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</si>
  <si>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</si>
  <si>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</si>
  <si>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</si>
  <si>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</si>
  <si>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</si>
  <si>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</si>
  <si>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</si>
  <si>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</si>
  <si>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</si>
  <si>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</si>
  <si>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</si>
  <si>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</si>
  <si>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</si>
  <si>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</si>
  <si>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</si>
  <si>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</si>
  <si>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</si>
  <si>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</si>
  <si>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</si>
  <si>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</si>
  <si>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</si>
  <si>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</si>
  <si>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</si>
  <si>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</si>
  <si>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</si>
  <si>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</si>
  <si>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</si>
  <si>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</si>
  <si>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</si>
  <si>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</si>
  <si>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</si>
  <si>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</si>
  <si>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</si>
  <si>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</si>
  <si>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</si>
  <si>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</si>
  <si>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</si>
  <si>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</si>
  <si>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</si>
  <si>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</si>
  <si>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</si>
  <si>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</si>
  <si>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</si>
  <si>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</si>
  <si>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</si>
  <si>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</si>
  <si>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</si>
  <si>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</si>
  <si>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</si>
  <si>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</si>
  <si>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</si>
  <si>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</si>
  <si>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</si>
  <si>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</si>
  <si>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</si>
  <si>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</si>
  <si>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</si>
  <si>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</si>
  <si>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</si>
  <si>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</si>
  <si>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</si>
  <si>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</si>
  <si>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</si>
  <si>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</si>
  <si>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</si>
  <si>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</si>
  <si>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</si>
  <si>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</si>
  <si>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</si>
  <si>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</si>
  <si>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</si>
  <si>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</si>
  <si>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</si>
  <si>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</si>
  <si>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</si>
  <si>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</si>
  <si>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</si>
  <si>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</si>
  <si>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</si>
  <si>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</si>
  <si>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</si>
  <si>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</si>
  <si>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</si>
  <si>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</si>
  <si>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</si>
  <si>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</si>
  <si>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</si>
  <si>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</si>
  <si>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</si>
  <si>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</si>
  <si>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</si>
  <si>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</si>
  <si>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</si>
  <si>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</si>
  <si>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</si>
  <si>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</si>
  <si>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</si>
  <si>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</si>
  <si>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</si>
  <si>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</si>
  <si>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</si>
  <si>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</si>
  <si>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</si>
  <si>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</si>
  <si>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</si>
  <si>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</si>
  <si>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</si>
  <si>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</si>
  <si>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</si>
  <si>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</si>
  <si>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</si>
  <si>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</si>
  <si>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</si>
  <si>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</si>
  <si>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</si>
  <si>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</si>
  <si>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</si>
  <si>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</si>
  <si>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</si>
  <si>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</si>
  <si>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</si>
  <si>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</si>
  <si>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</si>
  <si>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</si>
  <si>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</si>
  <si>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</si>
  <si>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</si>
  <si>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</si>
  <si>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</si>
  <si>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</si>
  <si>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</si>
  <si>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</si>
  <si>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</si>
  <si>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</si>
  <si>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</si>
  <si>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</si>
  <si>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</si>
  <si>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</si>
  <si>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</si>
  <si>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</si>
  <si>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</si>
  <si>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</si>
  <si>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</si>
  <si>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</si>
  <si>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</si>
  <si>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</si>
  <si>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</si>
  <si>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</si>
  <si>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</si>
  <si>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</si>
  <si>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</si>
  <si>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</si>
  <si>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</si>
  <si>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</si>
  <si>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</si>
  <si>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</si>
  <si>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</si>
  <si>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</si>
  <si>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</si>
  <si>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</si>
  <si>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</si>
  <si>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</si>
  <si>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</si>
  <si>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</si>
  <si>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</si>
  <si>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</si>
  <si>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</si>
  <si>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</si>
  <si>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</si>
  <si>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</si>
  <si>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</si>
  <si>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</si>
  <si>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</si>
  <si>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</si>
  <si>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</si>
  <si>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</si>
  <si>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</si>
  <si>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</si>
  <si>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</si>
  <si>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</si>
  <si>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</si>
  <si>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</si>
  <si>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</si>
  <si>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</si>
  <si>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</si>
  <si>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</si>
  <si>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</si>
  <si>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</si>
  <si>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</si>
  <si>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</si>
  <si>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</si>
  <si>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</si>
  <si>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</si>
  <si>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</si>
  <si>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</si>
  <si>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</si>
  <si>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</si>
  <si>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</si>
  <si>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</si>
  <si>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</si>
  <si>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</si>
  <si>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</si>
  <si>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</si>
  <si>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</si>
  <si>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</si>
  <si>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</si>
  <si>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</si>
  <si>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</si>
  <si>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</si>
  <si>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</si>
  <si>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</si>
  <si>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</si>
  <si>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</si>
  <si>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</si>
  <si>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</si>
  <si>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</si>
  <si>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</si>
  <si>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</si>
  <si>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</si>
  <si>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</si>
  <si>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</si>
  <si>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</si>
  <si>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</si>
  <si>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</si>
  <si>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</si>
  <si>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</si>
  <si>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</si>
  <si>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</si>
  <si>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</si>
  <si>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</si>
  <si>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</si>
  <si>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</si>
  <si>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</si>
  <si>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</si>
  <si>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</si>
  <si>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</si>
  <si>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</si>
  <si>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</si>
  <si>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</si>
  <si>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</si>
  <si>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</si>
  <si>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</si>
  <si>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</si>
  <si>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</si>
  <si>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</si>
  <si>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</si>
  <si>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</si>
  <si>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</si>
  <si>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</si>
  <si>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</si>
  <si>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</si>
  <si>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</si>
  <si>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</si>
  <si>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</si>
  <si>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</si>
  <si>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</si>
  <si>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</si>
  <si>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</si>
  <si>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</si>
  <si>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</si>
  <si>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</si>
  <si>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</si>
  <si>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</si>
  <si>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</si>
  <si>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</si>
  <si>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</si>
  <si>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</si>
  <si>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</si>
  <si>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</si>
  <si>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</si>
  <si>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</si>
  <si>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</si>
  <si>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</si>
  <si>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</si>
  <si>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</si>
  <si>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</si>
  <si>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</si>
  <si>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</si>
  <si>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</si>
  <si>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</si>
  <si>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</si>
  <si>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</si>
  <si>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</si>
  <si>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</si>
  <si>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</si>
  <si>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</si>
  <si>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</si>
  <si>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</si>
  <si>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</si>
  <si>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</si>
  <si>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</si>
  <si>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</si>
  <si>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</si>
  <si>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</si>
  <si>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</si>
  <si>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</si>
  <si>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</si>
  <si>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</si>
  <si>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</si>
  <si>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</si>
  <si>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</si>
  <si>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</si>
  <si>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</si>
  <si>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</si>
  <si>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</si>
  <si>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</si>
  <si>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</si>
  <si>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</si>
  <si>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</si>
  <si>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</si>
  <si>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</si>
  <si>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</si>
  <si>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</si>
  <si>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</si>
  <si>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</si>
  <si>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</si>
  <si>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</si>
  <si>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</si>
  <si>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</si>
  <si>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</si>
  <si>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</si>
  <si>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</si>
  <si>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</si>
  <si>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</si>
  <si>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</si>
  <si>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</si>
  <si>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</si>
  <si>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</si>
  <si>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</si>
  <si>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</si>
  <si>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</si>
  <si>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</si>
  <si>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</si>
  <si>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</si>
  <si>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</si>
  <si>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</si>
  <si>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</si>
  <si>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</si>
  <si>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</si>
  <si>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</si>
  <si>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</si>
  <si>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</si>
  <si>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</si>
  <si>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</si>
  <si>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</si>
  <si>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</si>
  <si>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</si>
  <si>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</si>
  <si>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</si>
  <si>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</si>
  <si>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</si>
  <si>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</si>
  <si>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</si>
  <si>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</si>
  <si>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</si>
  <si>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</si>
  <si>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</si>
  <si>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</si>
  <si>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</si>
  <si>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</si>
  <si>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</si>
  <si>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</si>
  <si>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</si>
  <si>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</si>
  <si>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</si>
  <si>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</si>
  <si>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</si>
  <si>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</si>
  <si>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</si>
  <si>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</si>
  <si>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</si>
  <si>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</si>
  <si>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</si>
  <si>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</si>
  <si>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</si>
  <si>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</si>
  <si>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</si>
  <si>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</si>
  <si>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</si>
  <si>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</si>
  <si>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</si>
  <si>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</si>
  <si>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</si>
  <si>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</si>
  <si>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</si>
  <si>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</si>
  <si>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</si>
  <si>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</si>
  <si>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</si>
  <si>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</si>
  <si>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</si>
  <si>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</si>
  <si>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</si>
  <si>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</si>
  <si>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</si>
  <si>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</si>
  <si>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</si>
  <si>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</si>
  <si>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</si>
  <si>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</si>
  <si>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</si>
  <si>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</si>
  <si>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</si>
  <si>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</si>
  <si>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</si>
  <si>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</si>
  <si>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</si>
  <si>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</si>
  <si>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</si>
  <si>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</si>
  <si>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</si>
  <si>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</si>
  <si>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</si>
  <si>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</si>
  <si>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</si>
  <si>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</si>
  <si>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</si>
  <si>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</si>
  <si>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</si>
  <si>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</si>
  <si>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</si>
  <si>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</si>
  <si>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</si>
  <si>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</si>
  <si>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</si>
  <si>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</si>
  <si>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</si>
  <si>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</si>
  <si>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</si>
  <si>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</si>
  <si>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</si>
  <si>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</si>
  <si>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</si>
  <si>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</si>
  <si>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</si>
  <si>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</si>
  <si>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</si>
  <si>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</si>
  <si>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</si>
  <si>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</si>
  <si>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</si>
  <si>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</si>
  <si>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</si>
  <si>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</si>
  <si>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</si>
  <si>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</si>
  <si>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</si>
  <si>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</si>
  <si>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</si>
  <si>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</si>
  <si>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</si>
  <si>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</si>
  <si>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</si>
  <si>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</si>
  <si>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</si>
  <si>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</si>
  <si>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</si>
  <si>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</si>
  <si>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</si>
  <si>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</si>
  <si>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</si>
  <si>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</si>
  <si>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</si>
  <si>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</si>
  <si>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</si>
  <si>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</si>
  <si>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</si>
  <si>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</si>
  <si>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</si>
  <si>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</si>
  <si>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</si>
  <si>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</si>
  <si>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</si>
  <si>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</si>
  <si>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</si>
  <si>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</si>
  <si>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</si>
  <si>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</si>
  <si>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</si>
  <si>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</si>
  <si>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</si>
  <si>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</si>
  <si>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</si>
  <si>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</si>
  <si>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</si>
  <si>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</si>
  <si>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</si>
  <si>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</si>
  <si>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</si>
  <si>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</si>
  <si>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</si>
  <si>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</si>
  <si>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</si>
  <si>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</si>
  <si>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</si>
  <si>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</si>
  <si>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</si>
  <si>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</si>
  <si>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</si>
  <si>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</si>
  <si>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</si>
  <si>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</si>
  <si>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</si>
  <si>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</si>
  <si>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</si>
  <si>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</si>
  <si>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</si>
  <si>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</si>
  <si>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</si>
  <si>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</si>
  <si>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</si>
  <si>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</si>
  <si>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</si>
  <si>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</si>
  <si>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</si>
  <si>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</si>
  <si>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</si>
  <si>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</si>
  <si>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</si>
  <si>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</si>
  <si>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</si>
  <si>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</si>
  <si>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</si>
  <si>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</si>
  <si>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</si>
  <si>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</si>
  <si>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</si>
  <si>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</si>
  <si>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</si>
  <si>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</si>
  <si>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</si>
  <si>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</si>
  <si>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</si>
  <si>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</si>
  <si>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</si>
  <si>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</si>
  <si>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</si>
  <si>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</si>
  <si>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</si>
  <si>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</si>
  <si>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</si>
  <si>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</si>
  <si>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</si>
  <si>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</si>
  <si>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</si>
  <si>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</si>
  <si>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</si>
  <si>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</si>
  <si>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</si>
  <si>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</si>
  <si>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</si>
  <si>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</si>
  <si>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</si>
  <si>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</si>
  <si>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</si>
  <si>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</si>
  <si>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</si>
  <si>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</si>
  <si>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</si>
  <si>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</si>
  <si>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</si>
  <si>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</si>
  <si>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</si>
  <si>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</si>
  <si>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</si>
  <si>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</si>
  <si>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</si>
  <si>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</si>
  <si>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</si>
  <si>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</si>
  <si>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</si>
  <si>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</si>
  <si>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</si>
  <si>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</si>
  <si>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</si>
  <si>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</si>
  <si>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</si>
  <si>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</si>
  <si>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</si>
  <si>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</si>
  <si>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</si>
  <si>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</si>
  <si>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</si>
  <si>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</si>
  <si>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</si>
  <si>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</si>
  <si>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</si>
  <si>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</si>
  <si>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</si>
  <si>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</si>
  <si>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</si>
  <si>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</si>
  <si>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</si>
  <si>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</si>
  <si>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</si>
  <si>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</si>
  <si>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</si>
  <si>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</si>
  <si>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</si>
  <si>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</si>
  <si>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</si>
  <si>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</si>
  <si>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</si>
  <si>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</si>
  <si>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</si>
  <si>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</si>
  <si>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</si>
  <si>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</si>
  <si>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</si>
  <si>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</si>
  <si>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</si>
  <si>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</si>
  <si>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</si>
  <si>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</si>
  <si>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</si>
  <si>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</si>
  <si>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</si>
  <si>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</si>
  <si>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</si>
  <si>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</si>
  <si>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</si>
  <si>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</si>
  <si>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</si>
  <si>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</si>
  <si>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</si>
  <si>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</si>
  <si>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</si>
  <si>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</si>
  <si>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</si>
  <si>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</si>
  <si>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</si>
  <si>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</si>
  <si>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</si>
  <si>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</si>
  <si>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</si>
  <si>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</si>
  <si>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</si>
  <si>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</si>
  <si>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</si>
  <si>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</si>
  <si>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</si>
  <si>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</si>
  <si>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</si>
  <si>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</si>
  <si>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</si>
  <si>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</si>
  <si>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</si>
  <si>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</si>
  <si>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</si>
  <si>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</si>
  <si>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</si>
  <si>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</si>
  <si>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</si>
  <si>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</si>
  <si>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</si>
  <si>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</si>
  <si>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</si>
  <si>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</si>
  <si>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</si>
  <si>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</si>
  <si>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</si>
  <si>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</si>
  <si>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</si>
  <si>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</si>
  <si>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</si>
  <si>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</si>
  <si>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</si>
  <si>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</si>
  <si>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</si>
  <si>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</si>
  <si>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</si>
  <si>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</si>
  <si>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</si>
  <si>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</si>
  <si>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</si>
  <si>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</si>
  <si>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</si>
  <si>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</si>
  <si>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</si>
  <si>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</si>
  <si>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</si>
  <si>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</si>
  <si>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</si>
  <si>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</si>
  <si>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</si>
  <si>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</si>
  <si>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</si>
  <si>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</si>
  <si>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</si>
  <si>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</si>
  <si>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</si>
  <si>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</si>
  <si>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</si>
  <si>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</si>
  <si>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</si>
  <si>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</si>
  <si>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</si>
  <si>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</si>
  <si>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</si>
  <si>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</si>
  <si>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</si>
  <si>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</si>
  <si>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</si>
  <si>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</si>
  <si>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</si>
  <si>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</si>
  <si>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</si>
  <si>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</si>
  <si>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</si>
  <si>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</si>
  <si>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</si>
  <si>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</si>
  <si>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</si>
  <si>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</si>
  <si>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</si>
  <si>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</si>
  <si>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</si>
  <si>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</si>
  <si>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</si>
  <si>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</si>
  <si>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</si>
  <si>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</si>
  <si>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</si>
  <si>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</si>
  <si>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</si>
  <si>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</si>
  <si>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</si>
  <si>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</si>
  <si>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</si>
  <si>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</si>
  <si>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</si>
  <si>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</si>
  <si>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</si>
  <si>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</si>
  <si>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</si>
  <si>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</si>
  <si>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</si>
  <si>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</si>
  <si>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</si>
  <si>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</si>
  <si>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</si>
  <si>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</si>
  <si>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</si>
  <si>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</si>
  <si>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</si>
  <si>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</si>
  <si>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</si>
  <si>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</si>
  <si>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</si>
  <si>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</si>
  <si>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</si>
  <si>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</si>
  <si>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</si>
  <si>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</si>
  <si>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</si>
  <si>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</si>
  <si>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</si>
  <si>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</si>
  <si>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</si>
  <si>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</si>
  <si>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</si>
  <si>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</si>
  <si>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</si>
  <si>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</si>
  <si>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</si>
  <si>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</si>
  <si>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</si>
  <si>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</si>
  <si>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</si>
  <si>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</si>
  <si>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</si>
  <si>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</si>
  <si>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</si>
  <si>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</si>
  <si>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</si>
  <si>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</si>
  <si>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</si>
  <si>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</si>
  <si>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</si>
  <si>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</si>
  <si>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</si>
  <si>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</si>
  <si>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</si>
  <si>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</si>
  <si>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</si>
  <si>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</si>
  <si>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</si>
  <si>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</si>
  <si>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</si>
  <si>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</si>
  <si>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</si>
  <si>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</si>
  <si>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</si>
  <si>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</si>
  <si>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</si>
  <si>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</si>
  <si>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</si>
  <si>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</si>
  <si>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</si>
  <si>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</si>
  <si>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</si>
  <si>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</si>
  <si>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</si>
  <si>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</si>
  <si>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</si>
  <si>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</si>
  <si>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</si>
  <si>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</si>
  <si>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</si>
  <si>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</si>
  <si>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</si>
  <si>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</si>
  <si>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</si>
  <si>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</si>
  <si>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</si>
  <si>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</si>
  <si>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</si>
  <si>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</si>
  <si>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</si>
  <si>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</si>
  <si>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</si>
  <si>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</si>
  <si>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</si>
  <si>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</si>
  <si>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</si>
  <si>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</si>
  <si>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</si>
  <si>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</si>
  <si>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</si>
  <si>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</si>
  <si>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</si>
  <si>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</si>
  <si>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</si>
  <si>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</si>
  <si>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</si>
  <si>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</si>
  <si>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</si>
  <si>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</si>
  <si>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</si>
  <si>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</si>
  <si>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</si>
  <si>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</si>
  <si>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</si>
  <si>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</si>
  <si>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</si>
  <si>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</si>
  <si>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</si>
  <si>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</si>
  <si>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</si>
  <si>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</si>
  <si>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</si>
  <si>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</si>
  <si>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</si>
  <si>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</si>
  <si>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</si>
  <si>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</si>
  <si>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</si>
  <si>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</si>
  <si>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</si>
  <si>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</si>
  <si>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</si>
  <si>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</si>
  <si>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</si>
  <si>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</si>
  <si>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</si>
  <si>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</si>
  <si>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</si>
  <si>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</si>
  <si>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</si>
  <si>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</si>
  <si>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</si>
  <si>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</si>
  <si>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</si>
  <si>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</si>
  <si>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</si>
  <si>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</si>
  <si>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</si>
  <si>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</si>
  <si>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</si>
  <si>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</si>
  <si>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</si>
  <si>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</si>
  <si>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</si>
  <si>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</si>
  <si>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</si>
  <si>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</si>
  <si>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</si>
  <si>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</si>
  <si>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</si>
  <si>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</si>
  <si>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</si>
  <si>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</si>
  <si>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</si>
  <si>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</si>
  <si>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</si>
  <si>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</si>
  <si>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</si>
  <si>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</si>
  <si>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</si>
  <si>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</si>
  <si>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</si>
  <si>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</si>
  <si>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</si>
  <si>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</si>
  <si>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</si>
  <si>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</si>
  <si>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</si>
  <si>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</si>
  <si>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</si>
  <si>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</si>
  <si>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</si>
  <si>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</si>
  <si>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</si>
  <si>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</si>
  <si>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</si>
  <si>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</si>
  <si>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</si>
  <si>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</si>
  <si>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</si>
  <si>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</si>
  <si>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</si>
  <si>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</si>
  <si>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</si>
  <si>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</si>
  <si>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</si>
  <si>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</si>
  <si>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</si>
  <si>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</si>
  <si>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</si>
  <si>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</si>
  <si>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</si>
  <si>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</si>
  <si>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</si>
  <si>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</si>
  <si>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</si>
  <si>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</si>
  <si>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</si>
  <si>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</si>
  <si>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</si>
  <si>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</si>
  <si>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</si>
  <si>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</si>
  <si>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</si>
  <si>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</si>
  <si>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</si>
  <si>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</si>
  <si>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</si>
  <si>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</si>
  <si>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</si>
  <si>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</si>
  <si>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</si>
  <si>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</si>
  <si>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</si>
  <si>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</si>
  <si>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</si>
  <si>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</si>
  <si>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</si>
  <si>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</si>
  <si>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</si>
  <si>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</si>
  <si>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</si>
  <si>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</si>
  <si>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</si>
  <si>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</si>
  <si>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</si>
  <si>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</si>
  <si>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</si>
  <si>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</si>
  <si>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</si>
  <si>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</si>
  <si>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</si>
  <si>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</si>
  <si>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</si>
  <si>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</si>
  <si>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</si>
  <si>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</si>
  <si>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</si>
  <si>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</si>
  <si>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</si>
  <si>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</si>
  <si>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</si>
  <si>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</si>
  <si>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</si>
  <si>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</si>
  <si>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</si>
  <si>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</si>
  <si>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</si>
  <si>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</si>
  <si>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</si>
  <si>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</si>
  <si>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</si>
  <si>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</si>
  <si>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</si>
  <si>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</si>
  <si>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</si>
  <si>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</si>
  <si>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</si>
  <si>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</si>
  <si>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</si>
  <si>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</si>
  <si>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</si>
  <si>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</si>
  <si>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</si>
  <si>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</si>
  <si>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</si>
  <si>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</si>
  <si>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</si>
  <si>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</si>
  <si>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</si>
  <si>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</si>
  <si>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</si>
  <si>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</si>
  <si>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</si>
  <si>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</si>
  <si>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</si>
  <si>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</si>
  <si>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</si>
  <si>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</si>
  <si>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</si>
  <si>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</si>
  <si>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</si>
  <si>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</si>
  <si>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</si>
  <si>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</si>
  <si>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</si>
  <si>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</si>
  <si>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</si>
  <si>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</si>
  <si>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</si>
  <si>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</si>
  <si>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</si>
  <si>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</si>
  <si>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</si>
  <si>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</si>
  <si>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</si>
  <si>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</si>
  <si>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</si>
  <si>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</si>
  <si>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</si>
  <si>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</si>
  <si>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</si>
  <si>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</si>
  <si>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</si>
  <si>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</si>
  <si>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</si>
  <si>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</si>
  <si>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</si>
  <si>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</si>
  <si>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</si>
  <si>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</si>
  <si>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</si>
  <si>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</si>
  <si>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</si>
  <si>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</si>
  <si>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</si>
  <si>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</si>
  <si>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</si>
  <si>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</si>
  <si>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</si>
  <si>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</si>
  <si>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</si>
  <si>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</si>
  <si>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</si>
  <si>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</si>
  <si>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</si>
  <si>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</si>
  <si>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</si>
  <si>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</si>
  <si>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</si>
  <si>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</si>
  <si>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</si>
  <si>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</si>
  <si>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</si>
  <si>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</si>
  <si>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</si>
  <si>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</si>
  <si>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</si>
  <si>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</si>
  <si>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</si>
  <si>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</si>
  <si>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</si>
  <si>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</si>
  <si>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</si>
  <si>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</si>
  <si>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</si>
  <si>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</si>
  <si>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</si>
  <si>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</si>
  <si>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</si>
  <si>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</si>
  <si>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</si>
  <si>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</si>
  <si>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</si>
  <si>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</si>
  <si>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</si>
  <si>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</si>
  <si>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</si>
  <si>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</si>
  <si>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</si>
  <si>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</si>
  <si>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</si>
  <si>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</si>
  <si>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</si>
  <si>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</si>
  <si>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</si>
  <si>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</si>
  <si>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</si>
  <si>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</si>
  <si>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</si>
  <si>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</si>
  <si>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</si>
  <si>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</si>
  <si>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</si>
  <si>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</si>
  <si>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</si>
  <si>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</si>
  <si>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</si>
  <si>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</si>
  <si>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</si>
  <si>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</si>
  <si>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</si>
  <si>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</si>
  <si>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</si>
  <si>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</si>
  <si>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</si>
  <si>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</si>
  <si>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</si>
  <si>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</si>
  <si>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</si>
  <si>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</si>
  <si>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</si>
  <si>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</si>
  <si>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</si>
  <si>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</si>
  <si>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</si>
  <si>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</si>
  <si>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</si>
  <si>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</si>
  <si>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</si>
  <si>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</si>
  <si>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</si>
  <si>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</si>
  <si>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</si>
  <si>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</si>
  <si>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</si>
  <si>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</si>
  <si>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</si>
  <si>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</si>
  <si>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</si>
  <si>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</si>
  <si>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</si>
  <si>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</si>
  <si>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</si>
  <si>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</si>
  <si>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</si>
  <si>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</si>
  <si>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</si>
  <si>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</si>
  <si>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</si>
  <si>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</si>
  <si>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</si>
  <si>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</si>
  <si>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</si>
  <si>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</si>
  <si>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</si>
  <si>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</si>
  <si>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</si>
  <si>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</si>
  <si>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</si>
  <si>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</si>
  <si>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</si>
  <si>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</si>
  <si>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</si>
  <si>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</si>
  <si>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</si>
  <si>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</si>
  <si>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</si>
  <si>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</si>
  <si>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</si>
  <si>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</si>
  <si>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</si>
  <si>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</si>
  <si>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</si>
  <si>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</si>
  <si>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</si>
  <si>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</si>
  <si>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</si>
  <si>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</si>
  <si>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</si>
  <si>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</si>
  <si>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</si>
  <si>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</si>
  <si>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</si>
  <si>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</si>
  <si>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</si>
  <si>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</si>
  <si>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</si>
  <si>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</si>
  <si>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</si>
  <si>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</si>
  <si>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</si>
  <si>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</si>
  <si>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</si>
  <si>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</si>
  <si>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</si>
  <si>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</si>
  <si>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</si>
  <si>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</si>
  <si>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</si>
  <si>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</si>
  <si>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</si>
  <si>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</si>
  <si>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</si>
  <si>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</si>
  <si>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</si>
  <si>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</si>
  <si>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</si>
  <si>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</si>
  <si>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</si>
  <si>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</si>
  <si>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</si>
  <si>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</si>
  <si>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</si>
  <si>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</si>
  <si>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</si>
  <si>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</si>
  <si>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</si>
  <si>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</si>
  <si>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</si>
  <si>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</si>
  <si>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</si>
  <si>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</si>
  <si>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</si>
  <si>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</si>
  <si>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</si>
  <si>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</si>
  <si>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</si>
  <si>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</si>
  <si>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</si>
  <si>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</si>
  <si>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</si>
  <si>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</si>
  <si>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</si>
  <si>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</si>
  <si>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</si>
  <si>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</si>
  <si>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</si>
  <si>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</si>
  <si>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</si>
  <si>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</si>
  <si>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</si>
  <si>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</si>
  <si>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</si>
  <si>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</si>
  <si>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</si>
  <si>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</si>
  <si>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</si>
  <si>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</si>
  <si>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</si>
  <si>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</si>
  <si>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</si>
  <si>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</si>
  <si>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</si>
  <si>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</si>
  <si>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</si>
  <si>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</si>
  <si>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</si>
  <si>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</si>
  <si>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</si>
  <si>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</si>
  <si>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</si>
  <si>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</si>
  <si>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</si>
  <si>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</si>
  <si>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</si>
  <si>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</si>
  <si>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</si>
  <si>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</si>
  <si>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</si>
  <si>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</si>
  <si>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</si>
  <si>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</si>
  <si>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</si>
  <si>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</si>
  <si>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</si>
  <si>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</si>
  <si>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</si>
  <si>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</si>
  <si>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</si>
  <si>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</si>
  <si>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</si>
  <si>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</si>
  <si>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</si>
  <si>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</si>
  <si>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</si>
  <si>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</si>
  <si>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</si>
  <si>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</si>
  <si>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</si>
  <si>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</si>
  <si>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</si>
  <si>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</si>
  <si>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</si>
  <si>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</si>
  <si>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</si>
  <si>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</si>
  <si>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</si>
  <si>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</si>
  <si>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</si>
  <si>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</si>
  <si>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</si>
  <si>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</si>
  <si>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</si>
  <si>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</si>
  <si>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</si>
  <si>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</si>
  <si>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</si>
  <si>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</si>
  <si>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</si>
  <si>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</si>
  <si>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</si>
  <si>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</si>
  <si>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</si>
  <si>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</si>
  <si>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</si>
  <si>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</si>
  <si>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</si>
  <si>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</si>
  <si>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</si>
  <si>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</si>
  <si>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</si>
  <si>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</si>
  <si>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</si>
  <si>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</si>
  <si>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</si>
  <si>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</si>
  <si>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</si>
  <si>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</si>
  <si>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</si>
  <si>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</si>
  <si>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</si>
  <si>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</si>
  <si>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</si>
  <si>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</si>
  <si>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</si>
  <si>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</si>
  <si>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</si>
  <si>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</si>
  <si>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</si>
  <si>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</si>
  <si>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</si>
  <si>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</si>
  <si>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</si>
  <si>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</si>
  <si>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</si>
  <si>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</si>
  <si>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</si>
  <si>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</si>
  <si>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</si>
  <si>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</si>
  <si>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</si>
  <si>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</si>
  <si>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</si>
  <si>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</si>
  <si>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</si>
  <si>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</si>
  <si>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</si>
  <si>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</si>
  <si>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</si>
  <si>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</si>
  <si>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</si>
  <si>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</si>
  <si>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</si>
  <si>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</si>
  <si>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</si>
  <si>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</si>
  <si>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</si>
  <si>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</si>
  <si>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</si>
  <si>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</si>
  <si>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</si>
  <si>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</si>
  <si>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</si>
  <si>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</si>
  <si>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</si>
  <si>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</si>
  <si>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</si>
  <si>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</si>
  <si>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</si>
  <si>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</si>
  <si>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</si>
  <si>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</si>
  <si>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</si>
  <si>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</si>
  <si>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</si>
  <si>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</si>
  <si>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</si>
  <si>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</si>
  <si>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</si>
  <si>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</si>
  <si>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</si>
  <si>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</si>
  <si>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</si>
  <si>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</si>
  <si>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</si>
  <si>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</si>
  <si>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</si>
  <si>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</si>
  <si>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</si>
  <si>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</si>
  <si>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</si>
  <si>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</si>
  <si>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</si>
  <si>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</si>
  <si>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</si>
  <si>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</si>
  <si>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</si>
  <si>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</si>
  <si>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</si>
  <si>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</si>
  <si>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</si>
  <si>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</si>
  <si>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</si>
  <si>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</si>
  <si>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</si>
  <si>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</si>
  <si>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</si>
  <si>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</si>
  <si>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</si>
  <si>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</si>
  <si>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</si>
  <si>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</si>
  <si>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</si>
  <si>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</si>
  <si>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</si>
  <si>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</si>
  <si>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</si>
  <si>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</si>
  <si>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</si>
  <si>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</si>
  <si>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</si>
  <si>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</si>
  <si>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</si>
  <si>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</si>
  <si>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</si>
  <si>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</si>
  <si>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</si>
  <si>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</si>
  <si>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</si>
  <si>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</si>
  <si>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</si>
  <si>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</si>
  <si>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</si>
  <si>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</si>
  <si>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</si>
  <si>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</si>
  <si>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</si>
  <si>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</si>
  <si>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</si>
  <si>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</si>
  <si>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</si>
  <si>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</si>
  <si>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</si>
  <si>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</si>
  <si>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</si>
  <si>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</si>
  <si>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</si>
  <si>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</si>
  <si>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</si>
  <si>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</si>
  <si>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</si>
  <si>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</si>
  <si>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</si>
  <si>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</si>
  <si>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</si>
  <si>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</si>
  <si>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</si>
  <si>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</si>
  <si>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</si>
  <si>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</si>
  <si>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</si>
  <si>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</si>
  <si>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</si>
  <si>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</si>
  <si>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</si>
  <si>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</si>
  <si>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</si>
  <si>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</si>
  <si>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</si>
  <si>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</si>
  <si>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</si>
  <si>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</si>
  <si>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</si>
  <si>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</si>
  <si>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</si>
  <si>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</si>
  <si>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</si>
  <si>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</si>
  <si>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</si>
  <si>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</si>
  <si>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</si>
  <si>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</si>
  <si>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</si>
  <si>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</si>
  <si>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</si>
  <si>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</si>
  <si>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</si>
  <si>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</si>
  <si>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</si>
  <si>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</si>
  <si>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</si>
  <si>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</si>
  <si>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</si>
  <si>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</si>
  <si>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</si>
  <si>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</si>
  <si>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</si>
  <si>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</si>
  <si>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</si>
  <si>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</si>
  <si>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</si>
  <si>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</si>
  <si>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</si>
  <si>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</si>
  <si>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</si>
  <si>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</si>
  <si>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</si>
  <si>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</si>
  <si>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</si>
  <si>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</si>
  <si>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</si>
  <si>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</si>
  <si>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</si>
  <si>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</si>
  <si>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</si>
  <si>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</si>
  <si>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</si>
  <si>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</si>
  <si>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</si>
  <si>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</si>
  <si>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</si>
  <si>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</si>
  <si>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</si>
  <si>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</si>
  <si>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</si>
  <si>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</si>
  <si>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</si>
  <si>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</si>
  <si>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</si>
  <si>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</si>
  <si>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</si>
  <si>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</si>
  <si>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</si>
  <si>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</si>
  <si>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</si>
  <si>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</si>
  <si>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</si>
  <si>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</si>
  <si>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</si>
  <si>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</si>
  <si>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</si>
  <si>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</si>
  <si>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</si>
  <si>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</si>
  <si>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</si>
  <si>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</si>
  <si>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</si>
  <si>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</si>
  <si>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</si>
  <si>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</si>
  <si>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</si>
  <si>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</si>
  <si>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</si>
  <si>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</si>
  <si>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</si>
  <si>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</si>
  <si>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</si>
  <si>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</si>
  <si>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</si>
  <si>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</si>
  <si>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</si>
  <si>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</si>
  <si>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</si>
  <si>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</si>
  <si>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</si>
  <si>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</si>
  <si>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</si>
  <si>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</si>
  <si>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</si>
  <si>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</si>
  <si>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</si>
  <si>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</si>
  <si>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</si>
  <si>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</si>
  <si>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</si>
  <si>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</si>
  <si>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</si>
  <si>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</si>
  <si>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</si>
  <si>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</si>
  <si>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</si>
  <si>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</si>
  <si>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</si>
  <si>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</si>
  <si>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</si>
  <si>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</si>
  <si>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</si>
  <si>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</si>
  <si>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</si>
  <si>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</si>
  <si>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</si>
  <si>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</si>
  <si>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</si>
  <si>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</si>
  <si>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</si>
  <si>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</si>
  <si>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</si>
  <si>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</si>
  <si>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</si>
  <si>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</si>
  <si>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</si>
  <si>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</si>
  <si>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</si>
  <si>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</si>
  <si>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</si>
  <si>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</si>
  <si>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</si>
  <si>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</si>
  <si>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</si>
  <si>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</si>
  <si>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</si>
  <si>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</si>
  <si>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</si>
  <si>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</si>
  <si>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</si>
  <si>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</si>
  <si>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</si>
  <si>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</si>
  <si>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</si>
  <si>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</si>
  <si>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</si>
  <si>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</si>
  <si>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</si>
  <si>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</si>
  <si>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</si>
  <si>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</si>
  <si>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</si>
  <si>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</si>
  <si>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</si>
  <si>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</si>
  <si>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</si>
  <si>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</si>
  <si>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</si>
  <si>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</si>
  <si>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</si>
  <si>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</si>
  <si>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</si>
  <si>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</si>
  <si>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</si>
  <si>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</si>
  <si>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</si>
  <si>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</si>
  <si>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</si>
  <si>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</si>
  <si>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</si>
  <si>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</si>
  <si>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</si>
  <si>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</si>
  <si>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</si>
  <si>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</si>
  <si>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</si>
  <si>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</si>
  <si>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</si>
  <si>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</si>
  <si>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</si>
  <si>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</si>
  <si>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</si>
  <si>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</si>
  <si>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</si>
  <si>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</si>
  <si>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</si>
  <si>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</si>
  <si>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</si>
  <si>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</si>
  <si>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</si>
  <si>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</si>
  <si>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</si>
  <si>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</si>
  <si>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</si>
  <si>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</si>
  <si>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</si>
  <si>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</si>
  <si>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</si>
  <si>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</si>
  <si>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</si>
  <si>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</si>
  <si>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</si>
  <si>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</si>
  <si>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</si>
  <si>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</si>
  <si>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</si>
  <si>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</si>
  <si>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</si>
  <si>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</si>
  <si>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</si>
  <si>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</si>
  <si>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</si>
  <si>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</si>
  <si>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</si>
  <si>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</si>
  <si>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</si>
  <si>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</si>
  <si>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</si>
  <si>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</si>
  <si>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</si>
  <si>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</si>
  <si>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</si>
  <si>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</si>
  <si>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</si>
  <si>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</si>
  <si>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</si>
  <si>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</si>
  <si>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</si>
  <si>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</si>
  <si>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</si>
  <si>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</si>
  <si>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</si>
  <si>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</si>
  <si>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</si>
  <si>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</si>
  <si>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</si>
  <si>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</si>
  <si>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</si>
  <si>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</si>
  <si>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</si>
  <si>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</si>
  <si>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</si>
  <si>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</si>
  <si>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</si>
  <si>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</si>
  <si>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</si>
  <si>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</si>
  <si>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</si>
  <si>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</si>
  <si>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</si>
  <si>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</si>
  <si>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</si>
  <si>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</si>
  <si>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</si>
  <si>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</si>
  <si>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</si>
  <si>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</si>
  <si>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</si>
  <si>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</si>
  <si>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</si>
  <si>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</si>
  <si>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</si>
  <si>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</si>
  <si>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</si>
  <si>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</si>
  <si>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</si>
  <si>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</si>
  <si>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</si>
  <si>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</si>
  <si>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</si>
  <si>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</si>
  <si>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</si>
  <si>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</si>
  <si>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</si>
  <si>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</si>
  <si>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</si>
  <si>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</si>
  <si>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</si>
  <si>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</si>
  <si>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</si>
  <si>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</si>
  <si>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</si>
  <si>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</si>
  <si>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</si>
  <si>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</si>
  <si>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</si>
  <si>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</si>
  <si>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</si>
  <si>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</si>
  <si>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</si>
  <si>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</si>
  <si>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</si>
  <si>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</si>
  <si>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</si>
  <si>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</si>
  <si>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</si>
  <si>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</si>
  <si>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</si>
  <si>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</si>
  <si>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</si>
  <si>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</si>
  <si>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</si>
  <si>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</si>
  <si>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</si>
  <si>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</si>
  <si>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</si>
  <si>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</si>
  <si>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</si>
  <si>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</si>
  <si>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</si>
  <si>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</si>
  <si>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</si>
  <si>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</si>
  <si>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</si>
  <si>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</si>
  <si>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</si>
  <si>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</si>
  <si>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</si>
  <si>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</si>
  <si>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</si>
  <si>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</si>
  <si>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</si>
  <si>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</si>
  <si>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</si>
  <si>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</si>
  <si>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</si>
  <si>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</si>
  <si>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</si>
  <si>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</si>
  <si>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</si>
  <si>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</si>
  <si>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</si>
  <si>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</si>
  <si>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</si>
  <si>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</si>
  <si>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</si>
  <si>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</si>
  <si>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</si>
  <si>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</si>
  <si>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</si>
  <si>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</si>
  <si>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</si>
  <si>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</si>
  <si>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</si>
  <si>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</si>
  <si>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</si>
  <si>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</si>
  <si>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</si>
  <si>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</si>
  <si>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</si>
  <si>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</si>
  <si>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</si>
  <si>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</si>
  <si>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</si>
  <si>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</si>
  <si>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</si>
  <si>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</si>
  <si>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</si>
  <si>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</si>
  <si>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</si>
  <si>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</si>
  <si>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</si>
  <si>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</si>
  <si>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</si>
  <si>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</si>
  <si>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</si>
  <si>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</si>
  <si>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</si>
  <si>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</si>
  <si>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</si>
  <si>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</si>
  <si>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</si>
  <si>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</si>
  <si>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</si>
  <si>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</si>
  <si>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</si>
  <si>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</si>
  <si>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</si>
  <si>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</si>
  <si>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</si>
  <si>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</si>
  <si>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</si>
  <si>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</si>
  <si>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</si>
  <si>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</si>
  <si>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</si>
  <si>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</si>
  <si>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</si>
  <si>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</si>
  <si>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</si>
  <si>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</si>
  <si>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</si>
  <si>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</si>
  <si>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</si>
  <si>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</si>
  <si>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</si>
  <si>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</si>
  <si>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</si>
  <si>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</si>
  <si>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</si>
  <si>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</si>
  <si>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</si>
  <si>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</si>
  <si>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</si>
  <si>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</si>
  <si>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</si>
  <si>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</si>
  <si>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</si>
  <si>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</si>
  <si>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</si>
  <si>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</si>
  <si>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</si>
  <si>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</si>
  <si>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</si>
  <si>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</si>
  <si>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</si>
  <si>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</si>
  <si>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</si>
  <si>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</si>
  <si>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</si>
  <si>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</si>
  <si>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</si>
  <si>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</si>
  <si>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</si>
  <si>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</si>
  <si>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</si>
  <si>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</si>
  <si>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</si>
  <si>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</si>
  <si>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</si>
  <si>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</si>
  <si>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</si>
  <si>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</si>
  <si>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</si>
  <si>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</si>
  <si>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</si>
  <si>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</si>
  <si>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</si>
  <si>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</si>
  <si>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</si>
  <si>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</si>
  <si>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</si>
  <si>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</si>
  <si>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</si>
  <si>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</si>
  <si>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</si>
  <si>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</si>
  <si>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</si>
  <si>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</si>
  <si>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</si>
  <si>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</si>
  <si>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</si>
  <si>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</si>
  <si>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</si>
  <si>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</si>
  <si>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</si>
  <si>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</si>
  <si>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</si>
  <si>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</si>
  <si>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</si>
  <si>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</si>
  <si>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</si>
  <si>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</si>
  <si>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</si>
  <si>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</si>
  <si>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</si>
  <si>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</si>
  <si>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</si>
  <si>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</si>
  <si>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</si>
  <si>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</si>
  <si>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</si>
  <si>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</si>
  <si>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</si>
  <si>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</si>
  <si>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</si>
  <si>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</si>
  <si>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</si>
  <si>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</si>
  <si>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</si>
  <si>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</si>
  <si>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</si>
  <si>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</si>
  <si>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</si>
  <si>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</si>
  <si>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</si>
  <si>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</si>
  <si>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</si>
  <si>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</si>
  <si>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</si>
  <si>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</si>
  <si>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</si>
  <si>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</si>
  <si>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</si>
  <si>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</si>
  <si>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</si>
  <si>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</si>
  <si>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</si>
  <si>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</si>
  <si>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</si>
  <si>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</si>
  <si>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</si>
  <si>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</si>
  <si>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</si>
  <si>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</si>
  <si>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</si>
  <si>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</si>
  <si>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</si>
  <si>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</si>
  <si>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</si>
  <si>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</si>
  <si>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</si>
  <si>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</si>
  <si>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</si>
  <si>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</si>
  <si>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</si>
  <si>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</si>
  <si>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</si>
  <si>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</si>
  <si>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</si>
  <si>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</si>
  <si>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</si>
  <si>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</si>
  <si>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</si>
  <si>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</si>
  <si>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</si>
  <si>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</si>
  <si>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</si>
  <si>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</si>
  <si>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</si>
  <si>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</si>
  <si>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</si>
  <si>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</si>
  <si>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</si>
  <si>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</si>
  <si>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</si>
  <si>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</si>
  <si>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</si>
  <si>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</si>
  <si>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</si>
  <si>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</si>
  <si>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</si>
  <si>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</si>
  <si>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</si>
  <si>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</si>
  <si>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</si>
  <si>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</si>
  <si>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</si>
  <si>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</si>
  <si>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</si>
  <si>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</si>
  <si>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</si>
  <si>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</si>
  <si>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</si>
  <si>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</si>
  <si>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</si>
  <si>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</si>
  <si>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</si>
  <si>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</si>
  <si>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</si>
  <si>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</si>
  <si>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</si>
  <si>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</si>
  <si>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</si>
  <si>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</si>
  <si>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</si>
  <si>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</si>
  <si>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</si>
  <si>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</si>
  <si>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</si>
  <si>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</si>
  <si>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</si>
  <si>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</si>
  <si>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</si>
  <si>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</si>
  <si>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</si>
  <si>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</si>
  <si>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</si>
  <si>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</si>
  <si>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</si>
  <si>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</si>
  <si>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</si>
  <si>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</si>
  <si>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</si>
  <si>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</si>
  <si>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</si>
  <si>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</si>
  <si>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</si>
  <si>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</si>
  <si>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</si>
  <si>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</si>
  <si>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</si>
  <si>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</si>
  <si>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</si>
  <si>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</si>
  <si>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</si>
  <si>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</si>
  <si>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</si>
  <si>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</si>
  <si>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</si>
  <si>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</si>
  <si>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</si>
  <si>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</si>
  <si>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</si>
  <si>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</si>
  <si>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</si>
  <si>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</si>
  <si>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</si>
  <si>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</si>
  <si>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</si>
  <si>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</si>
  <si>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</si>
  <si>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</si>
  <si>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</si>
  <si>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</si>
  <si>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</si>
  <si>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</si>
  <si>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</si>
  <si>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</si>
  <si>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</si>
  <si>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</si>
  <si>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</si>
  <si>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</si>
  <si>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</si>
  <si>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</si>
  <si>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</si>
  <si>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</si>
  <si>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</si>
  <si>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</si>
  <si>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</si>
  <si>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</si>
  <si>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</si>
  <si>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</si>
  <si>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</si>
  <si>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</si>
  <si>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</si>
  <si>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</si>
  <si>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</si>
  <si>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</si>
  <si>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</si>
  <si>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</si>
  <si>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</si>
  <si>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</si>
  <si>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</si>
  <si>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</si>
  <si>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</si>
  <si>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</si>
  <si>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</si>
  <si>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</si>
  <si>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</si>
  <si>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</si>
  <si>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</si>
  <si>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</si>
  <si>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</si>
  <si>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</si>
  <si>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</si>
  <si>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</si>
  <si>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</si>
  <si>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</si>
  <si>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</si>
  <si>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</si>
  <si>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</si>
  <si>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</si>
  <si>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</si>
  <si>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</si>
  <si>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</si>
  <si>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</si>
  <si>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</si>
  <si>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</si>
  <si>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</si>
  <si>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</si>
  <si>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</si>
  <si>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</si>
  <si>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</si>
  <si>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</si>
  <si>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</si>
  <si>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</si>
  <si>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</si>
  <si>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</si>
  <si>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</si>
  <si>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</si>
  <si>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</si>
  <si>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</si>
  <si>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</si>
  <si>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</si>
  <si>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</si>
  <si>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</si>
  <si>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</si>
  <si>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</si>
  <si>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</si>
  <si>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</si>
  <si>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</si>
  <si>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</si>
  <si>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</si>
  <si>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</si>
  <si>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</si>
  <si>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</si>
  <si>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</si>
  <si>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</si>
  <si>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</si>
  <si>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</si>
  <si>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</si>
  <si>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</si>
  <si>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</si>
  <si>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</si>
  <si>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</si>
  <si>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</si>
  <si>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</si>
  <si>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</si>
  <si>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</si>
  <si>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</si>
  <si>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</si>
  <si>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</si>
  <si>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</si>
  <si>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</si>
  <si>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</si>
  <si>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</si>
  <si>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</si>
  <si>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</si>
  <si>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</si>
  <si>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</si>
  <si>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</si>
  <si>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</si>
  <si>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</si>
  <si>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</si>
  <si>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</si>
  <si>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</si>
  <si>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</si>
  <si>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</si>
  <si>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</si>
  <si>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</si>
  <si>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</si>
  <si>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</si>
  <si>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</si>
  <si>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</si>
  <si>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</si>
  <si>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</si>
  <si>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</si>
  <si>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</si>
  <si>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</si>
  <si>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</si>
  <si>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</si>
  <si>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</si>
  <si>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</si>
  <si>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</si>
  <si>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</si>
  <si>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</si>
  <si>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</si>
  <si>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</si>
  <si>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</si>
  <si>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</si>
  <si>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</si>
  <si>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</si>
  <si>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</si>
  <si>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</si>
  <si>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</si>
  <si>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</si>
  <si>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</si>
  <si>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</si>
  <si>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</si>
  <si>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</si>
  <si>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</si>
  <si>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</si>
  <si>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</si>
  <si>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</si>
  <si>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</si>
  <si>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</si>
  <si>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</si>
  <si>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</si>
  <si>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</si>
  <si>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</si>
  <si>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</si>
  <si>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</si>
  <si>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</si>
  <si>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</si>
  <si>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</si>
  <si>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</si>
  <si>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</si>
  <si>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</si>
  <si>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</si>
  <si>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</si>
  <si>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</si>
  <si>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</si>
  <si>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</si>
  <si>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</si>
  <si>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</si>
  <si>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</si>
  <si>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</si>
  <si>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</si>
  <si>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</si>
  <si>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</si>
  <si>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</si>
  <si>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</si>
  <si>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</si>
  <si>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</si>
  <si>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</si>
  <si>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</si>
  <si>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</si>
  <si>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</si>
  <si>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</si>
  <si>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</si>
  <si>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</si>
  <si>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</si>
  <si>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</si>
  <si>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</si>
  <si>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</si>
  <si>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</si>
  <si>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</si>
  <si>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</si>
  <si>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</si>
  <si>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</si>
  <si>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</si>
  <si>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</si>
  <si>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</si>
  <si>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</si>
  <si>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</si>
  <si>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</si>
  <si>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</si>
  <si>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</si>
  <si>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</si>
  <si>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</si>
  <si>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</si>
  <si>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</si>
  <si>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</si>
  <si>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</si>
  <si>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</si>
  <si>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</si>
  <si>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</si>
  <si>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</si>
  <si>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</si>
  <si>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</si>
  <si>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</si>
  <si>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</si>
  <si>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</si>
  <si>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</si>
  <si>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</si>
  <si>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</si>
  <si>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</si>
  <si>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</si>
  <si>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</si>
  <si>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</si>
  <si>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</si>
  <si>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</si>
  <si>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</si>
  <si>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</si>
  <si>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</si>
  <si>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</si>
  <si>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</si>
  <si>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</si>
  <si>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</si>
  <si>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</si>
  <si>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</si>
  <si>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</si>
  <si>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</si>
  <si>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</si>
  <si>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</si>
  <si>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</si>
  <si>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</si>
  <si>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</si>
  <si>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</si>
  <si>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</si>
  <si>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</si>
  <si>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</si>
  <si>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</si>
  <si>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</si>
  <si>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</si>
  <si>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</si>
  <si>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</si>
  <si>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</si>
  <si>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</si>
  <si>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</si>
  <si>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</si>
  <si>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</si>
  <si>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</si>
  <si>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</si>
  <si>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</si>
  <si>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</si>
  <si>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</si>
  <si>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</si>
  <si>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</si>
  <si>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</si>
  <si>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</si>
  <si>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</si>
  <si>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</si>
  <si>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</si>
  <si>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</si>
  <si>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</si>
  <si>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</si>
  <si>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</si>
  <si>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</si>
  <si>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</si>
  <si>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</si>
  <si>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</si>
  <si>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</si>
  <si>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</si>
  <si>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</si>
  <si>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</si>
  <si>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</si>
  <si>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</si>
  <si>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</si>
  <si>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</si>
  <si>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</si>
  <si>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</si>
  <si>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</si>
  <si>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</si>
  <si>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</si>
  <si>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</si>
  <si>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</si>
  <si>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</si>
  <si>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</si>
  <si>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</si>
  <si>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</si>
  <si>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</si>
  <si>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</si>
  <si>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</si>
  <si>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</si>
  <si>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</si>
  <si>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</si>
  <si>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</si>
  <si>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</si>
  <si>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</si>
  <si>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</si>
  <si>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</si>
  <si>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</si>
  <si>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</si>
  <si>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</si>
  <si>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</si>
  <si>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</si>
  <si>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</si>
  <si>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</si>
  <si>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</si>
  <si>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</si>
  <si>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</si>
  <si>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</si>
  <si>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</si>
  <si>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</si>
  <si>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</si>
  <si>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</si>
  <si>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</si>
  <si>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</si>
  <si>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</si>
  <si>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</si>
  <si>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</si>
  <si>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</si>
  <si>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</si>
  <si>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</si>
  <si>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</si>
  <si>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</si>
  <si>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</si>
  <si>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</si>
  <si>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</si>
  <si>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</si>
  <si>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</si>
  <si>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</si>
  <si>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</si>
  <si>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</si>
  <si>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</si>
  <si>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</si>
  <si>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</si>
  <si>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</si>
  <si>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</si>
  <si>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</si>
  <si>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</si>
  <si>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</si>
  <si>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</si>
  <si>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</si>
  <si>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</si>
  <si>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</si>
  <si>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</si>
  <si>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</si>
  <si>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</si>
  <si>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</si>
  <si>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</si>
  <si>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</si>
  <si>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</si>
  <si>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</si>
  <si>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</si>
  <si>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</si>
  <si>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</si>
  <si>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</si>
  <si>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</si>
  <si>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</si>
  <si>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</si>
  <si>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</si>
  <si>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</si>
  <si>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</si>
  <si>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</si>
  <si>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</si>
  <si>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</si>
  <si>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</si>
  <si>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</si>
  <si>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</si>
  <si>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</si>
  <si>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</si>
  <si>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</si>
  <si>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</si>
  <si>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</si>
  <si>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</si>
  <si>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</si>
  <si>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</si>
  <si>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</si>
  <si>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</si>
  <si>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</si>
  <si>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</si>
  <si>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</si>
  <si>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</si>
  <si>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</si>
  <si>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</si>
  <si>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</si>
  <si>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</si>
  <si>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</si>
  <si>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</si>
  <si>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</si>
  <si>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</si>
  <si>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</si>
  <si>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</si>
  <si>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</si>
  <si>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</si>
  <si>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</si>
  <si>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</si>
  <si>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</si>
  <si>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</si>
  <si>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</si>
  <si>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</si>
  <si>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</si>
  <si>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</si>
  <si>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</si>
  <si>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</si>
  <si>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</si>
  <si>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</si>
  <si>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</si>
  <si>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</si>
  <si>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</si>
  <si>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</si>
  <si>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</si>
  <si>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</si>
  <si>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</si>
  <si>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</si>
  <si>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</si>
  <si>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</si>
  <si>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</si>
  <si>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</si>
  <si>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</si>
  <si>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</si>
  <si>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</si>
  <si>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</si>
  <si>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</si>
  <si>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</si>
  <si>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</si>
  <si>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</si>
  <si>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</si>
  <si>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</si>
  <si>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</si>
  <si>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</si>
  <si>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</si>
  <si>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</si>
  <si>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</si>
  <si>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</si>
  <si>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</si>
  <si>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</si>
  <si>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</si>
  <si>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</si>
  <si>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</si>
  <si>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</si>
  <si>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</si>
  <si>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</si>
  <si>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</si>
  <si>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</si>
  <si>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</si>
  <si>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</si>
  <si>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</si>
  <si>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</si>
  <si>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</si>
  <si>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</si>
  <si>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</si>
  <si>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</si>
  <si>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</si>
  <si>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</si>
  <si>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</si>
  <si>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</si>
  <si>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</si>
  <si>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</si>
  <si>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</si>
  <si>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</si>
  <si>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</si>
  <si>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</si>
  <si>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</si>
  <si>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</si>
  <si>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</si>
  <si>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</si>
  <si>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</si>
  <si>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</si>
  <si>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</si>
  <si>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</si>
  <si>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</si>
  <si>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</si>
  <si>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</si>
  <si>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</si>
  <si>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</si>
  <si>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</si>
  <si>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</si>
  <si>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</si>
  <si>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</si>
  <si>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</si>
  <si>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</si>
  <si>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</si>
  <si>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</si>
  <si>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</si>
  <si>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</si>
  <si>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</si>
  <si>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</si>
  <si>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</si>
  <si>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</si>
  <si>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</si>
  <si>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</si>
  <si>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</si>
  <si>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</si>
  <si>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</si>
  <si>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</si>
  <si>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</si>
  <si>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</si>
  <si>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</si>
  <si>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</si>
  <si>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</si>
  <si>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</si>
  <si>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</si>
  <si>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</si>
  <si>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</si>
  <si>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</si>
  <si>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</si>
  <si>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</si>
  <si>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</si>
  <si>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</si>
  <si>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</si>
  <si>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</si>
  <si>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</si>
  <si>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</si>
  <si>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</si>
  <si>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</si>
  <si>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</si>
  <si>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</si>
  <si>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</si>
  <si>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</si>
  <si>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</si>
  <si>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</si>
  <si>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</si>
  <si>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</si>
  <si>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</si>
  <si>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</si>
  <si>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</si>
  <si>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</si>
  <si>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</si>
  <si>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</si>
  <si>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</si>
  <si>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</si>
  <si>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</si>
  <si>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</si>
  <si>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</si>
  <si>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</si>
  <si>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</si>
  <si>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</si>
  <si>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</si>
  <si>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</si>
  <si>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</si>
  <si>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</si>
  <si>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</si>
  <si>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</si>
  <si>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</si>
  <si>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</si>
  <si>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</si>
  <si>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</si>
  <si>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</si>
  <si>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</si>
  <si>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</si>
  <si>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</si>
  <si>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</si>
  <si>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</si>
  <si>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</si>
  <si>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</si>
  <si>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</si>
  <si>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</si>
  <si>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</si>
  <si>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</si>
  <si>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</si>
  <si>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</si>
  <si>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</si>
  <si>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</si>
  <si>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</si>
  <si>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</si>
  <si>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</si>
  <si>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</si>
  <si>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</si>
  <si>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</si>
  <si>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</si>
  <si>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</si>
  <si>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</si>
  <si>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</si>
  <si>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</si>
  <si>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</si>
  <si>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</si>
  <si>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</si>
  <si>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</si>
  <si>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</si>
  <si>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</si>
  <si>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</si>
  <si>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</si>
  <si>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</si>
  <si>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</si>
  <si>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</si>
  <si>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</si>
  <si>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</si>
  <si>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</si>
  <si>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</si>
  <si>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</si>
  <si>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</si>
  <si>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</si>
  <si>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</si>
  <si>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</si>
  <si>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</si>
  <si>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</si>
  <si>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</si>
  <si>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</si>
  <si>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</si>
  <si>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</si>
  <si>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</si>
  <si>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</si>
  <si>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</si>
  <si>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</si>
  <si>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</si>
  <si>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</si>
  <si>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</si>
  <si>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</si>
  <si>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</si>
  <si>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</si>
  <si>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</si>
  <si>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</si>
  <si>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</si>
  <si>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</si>
  <si>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</si>
  <si>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</si>
  <si>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</si>
  <si>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</si>
  <si>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</si>
  <si>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</si>
  <si>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</si>
  <si>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</si>
  <si>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</si>
  <si>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</si>
  <si>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</si>
  <si>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</si>
  <si>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</si>
  <si>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</si>
  <si>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</si>
  <si>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</si>
  <si>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</si>
  <si>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</si>
  <si>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</si>
  <si>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</si>
  <si>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</si>
  <si>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</si>
  <si>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</si>
  <si>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</si>
  <si>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</si>
  <si>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</si>
  <si>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</si>
  <si>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</si>
  <si>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</si>
  <si>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</si>
  <si>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</si>
  <si>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</si>
  <si>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</si>
  <si>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</si>
  <si>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</si>
  <si>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</si>
  <si>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</si>
  <si>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</si>
  <si>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</si>
  <si>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</si>
  <si>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</si>
  <si>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</si>
  <si>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</si>
  <si>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</si>
  <si>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</si>
  <si>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</si>
  <si>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</si>
  <si>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</si>
  <si>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</si>
  <si>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</si>
  <si>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</si>
  <si>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</si>
  <si>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</si>
  <si>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</si>
  <si>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</si>
  <si>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</si>
  <si>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</si>
  <si>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</si>
  <si>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</si>
  <si>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</si>
  <si>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</si>
  <si>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</si>
  <si>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</si>
  <si>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</si>
  <si>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</si>
  <si>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</si>
  <si>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</si>
  <si>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</si>
  <si>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</si>
  <si>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</si>
  <si>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</si>
  <si>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</si>
  <si>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</si>
  <si>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</si>
  <si>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</si>
  <si>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</si>
  <si>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</si>
  <si>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</si>
  <si>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</si>
  <si>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</si>
  <si>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</si>
  <si>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</si>
  <si>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</si>
  <si>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</si>
  <si>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</si>
  <si>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</si>
  <si>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</si>
  <si>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</si>
  <si>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</si>
  <si>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</si>
  <si>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</si>
  <si>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</si>
  <si>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</si>
  <si>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</si>
  <si>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</si>
  <si>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</si>
  <si>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</si>
  <si>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</si>
  <si>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</si>
  <si>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</si>
  <si>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</si>
  <si>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</si>
  <si>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</si>
  <si>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</si>
  <si>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</si>
  <si>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</si>
  <si>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</si>
  <si>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</si>
  <si>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</si>
  <si>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</si>
  <si>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</si>
  <si>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</si>
  <si>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</si>
  <si>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</si>
  <si>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</si>
  <si>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</si>
  <si>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</si>
  <si>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</si>
  <si>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</si>
  <si>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</si>
  <si>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</si>
  <si>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</si>
  <si>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</si>
  <si>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</si>
  <si>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</si>
  <si>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</si>
  <si>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</si>
  <si>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</si>
  <si>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</si>
  <si>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</si>
  <si>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</si>
  <si>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</si>
  <si>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</si>
  <si>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</si>
  <si>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</si>
  <si>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</si>
  <si>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</si>
  <si>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</si>
  <si>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</si>
  <si>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</si>
  <si>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</si>
  <si>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</si>
  <si>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</si>
  <si>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</si>
  <si>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</si>
  <si>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</si>
  <si>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</si>
  <si>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</si>
  <si>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</si>
  <si>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</si>
  <si>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</si>
  <si>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</si>
  <si>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</si>
  <si>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</si>
  <si>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</si>
  <si>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</si>
  <si>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</si>
  <si>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</si>
  <si>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</si>
  <si>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</si>
  <si>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</si>
  <si>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</si>
  <si>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</si>
  <si>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</si>
  <si>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</si>
  <si>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</si>
  <si>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</si>
  <si>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</si>
  <si>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</si>
  <si>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</si>
  <si>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</si>
  <si>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</si>
  <si>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</si>
  <si>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</si>
  <si>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</si>
  <si>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</si>
  <si>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</si>
  <si>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</si>
  <si>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</si>
  <si>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</si>
  <si>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</si>
  <si>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</si>
  <si>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</si>
  <si>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</si>
  <si>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</si>
  <si>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</si>
  <si>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</si>
  <si>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</si>
  <si>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</si>
  <si>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</si>
  <si>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</si>
  <si>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</si>
  <si>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</si>
  <si>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</si>
  <si>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</si>
  <si>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</si>
  <si>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</si>
  <si>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</si>
  <si>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</si>
  <si>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</si>
  <si>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</si>
  <si>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</si>
  <si>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</si>
  <si>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</si>
  <si>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</si>
  <si>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</si>
  <si>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</si>
  <si>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</si>
  <si>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</si>
  <si>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</si>
  <si>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</si>
  <si>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</si>
  <si>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</si>
  <si>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</si>
  <si>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</si>
  <si>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</si>
  <si>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</si>
  <si>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</si>
  <si>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</si>
  <si>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</si>
  <si>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</si>
  <si>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</si>
  <si>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</si>
  <si>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</si>
  <si>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</si>
  <si>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</si>
  <si>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</si>
  <si>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</si>
  <si>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</si>
  <si>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</si>
  <si>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</si>
  <si>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</si>
  <si>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</si>
  <si>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</si>
  <si>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</si>
  <si>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</si>
  <si>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</si>
  <si>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</si>
  <si>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</si>
  <si>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</si>
  <si>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</si>
  <si>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</si>
  <si>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</si>
  <si>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</si>
  <si>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</si>
  <si>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</si>
  <si>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</si>
  <si>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</si>
  <si>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</si>
  <si>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</si>
  <si>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</si>
  <si>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</si>
  <si>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</si>
  <si>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</si>
  <si>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</si>
  <si>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</si>
  <si>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</si>
  <si>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</si>
  <si>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</si>
  <si>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</si>
  <si>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</si>
  <si>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</si>
  <si>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</si>
  <si>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</si>
  <si>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</si>
  <si>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</si>
  <si>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</si>
  <si>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</si>
  <si>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</si>
  <si>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</si>
  <si>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</si>
  <si>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</si>
  <si>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</si>
  <si>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</si>
  <si>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</si>
  <si>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</si>
  <si>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</si>
  <si>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</si>
  <si>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</si>
  <si>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</si>
  <si>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</si>
  <si>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</si>
  <si>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</si>
  <si>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</si>
  <si>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</si>
  <si>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</si>
  <si>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</si>
  <si>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</si>
  <si>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</si>
  <si>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</si>
  <si>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</si>
  <si>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</si>
  <si>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</si>
  <si>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</si>
  <si>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</si>
  <si>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</si>
  <si>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</si>
  <si>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</si>
  <si>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</si>
  <si>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</si>
  <si>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</si>
  <si>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</si>
  <si>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</si>
  <si>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</si>
  <si>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</si>
  <si>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</si>
  <si>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</si>
  <si>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</si>
  <si>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</si>
  <si>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</si>
  <si>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</si>
  <si>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</si>
  <si>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</si>
  <si>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</si>
  <si>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</si>
  <si>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</si>
  <si>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</si>
  <si>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</si>
  <si>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</si>
  <si>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</si>
  <si>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</si>
  <si>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</si>
  <si>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</si>
  <si>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</si>
  <si>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</si>
  <si>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</si>
  <si>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</si>
  <si>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</si>
  <si>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</si>
  <si>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</si>
  <si>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</si>
  <si>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</si>
  <si>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</si>
  <si>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</si>
  <si>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</si>
  <si>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</si>
  <si>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</si>
  <si>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</si>
  <si>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</si>
  <si>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</si>
  <si>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</si>
  <si>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</si>
  <si>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</si>
  <si>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</si>
  <si>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</si>
  <si>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</si>
  <si>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</si>
  <si>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</si>
  <si>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</si>
  <si>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</si>
  <si>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</si>
  <si>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</si>
  <si>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</si>
  <si>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</si>
  <si>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</si>
  <si>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</si>
  <si>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</si>
  <si>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</si>
  <si>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</si>
  <si>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</si>
  <si>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</si>
  <si>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</si>
  <si>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</si>
  <si>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</si>
  <si>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</si>
  <si>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</si>
  <si>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</si>
  <si>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</si>
  <si>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</si>
  <si>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</si>
  <si>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</si>
  <si>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</si>
  <si>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</si>
  <si>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</si>
  <si>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</si>
  <si>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</si>
  <si>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</si>
  <si>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</si>
  <si>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</si>
  <si>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</si>
  <si>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</si>
  <si>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</si>
  <si>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</si>
  <si>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</si>
  <si>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</si>
  <si>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</si>
  <si>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</si>
  <si>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</si>
  <si>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</si>
  <si>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</si>
  <si>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</si>
  <si>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</si>
  <si>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</si>
  <si>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</si>
  <si>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</si>
  <si>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</si>
  <si>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</si>
  <si>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</si>
  <si>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</si>
  <si>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</si>
  <si>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</si>
  <si>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</si>
  <si>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</si>
  <si>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</si>
  <si>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</si>
  <si>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</si>
  <si>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</si>
  <si>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</si>
  <si>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</si>
  <si>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</si>
  <si>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</si>
  <si>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</si>
  <si>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</si>
  <si>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</si>
  <si>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</si>
  <si>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</si>
  <si>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</si>
  <si>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</si>
  <si>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</si>
  <si>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</si>
  <si>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</si>
  <si>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</si>
  <si>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</si>
  <si>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</si>
  <si>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</si>
  <si>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</si>
  <si>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</si>
  <si>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</si>
  <si>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</si>
  <si>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</si>
  <si>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</si>
  <si>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</si>
  <si>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</si>
  <si>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</si>
  <si>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</si>
  <si>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</si>
  <si>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</si>
  <si>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</si>
  <si>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</si>
  <si>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</si>
  <si>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</si>
  <si>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</si>
  <si>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</si>
  <si>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</si>
  <si>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</si>
  <si>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</si>
  <si>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</si>
  <si>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</si>
  <si>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</si>
  <si>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</si>
  <si>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</si>
  <si>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</si>
  <si>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</si>
  <si>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</si>
  <si>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</si>
  <si>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</si>
  <si>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</si>
  <si>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</si>
  <si>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</si>
  <si>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</si>
  <si>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</si>
  <si>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</si>
  <si>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</si>
  <si>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</si>
  <si>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</si>
  <si>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</si>
  <si>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</si>
  <si>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</si>
  <si>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</si>
  <si>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</si>
  <si>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</si>
  <si>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</si>
  <si>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</si>
  <si>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</si>
  <si>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</si>
  <si>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</si>
  <si>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</si>
  <si>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</si>
  <si>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</si>
  <si>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</si>
  <si>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</si>
  <si>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</si>
  <si>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</si>
  <si>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</si>
  <si>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</si>
  <si>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</si>
  <si>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</si>
  <si>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</si>
  <si>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</si>
  <si>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</si>
  <si>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</si>
  <si>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</si>
  <si>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</si>
  <si>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</si>
  <si>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</si>
  <si>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</si>
  <si>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</si>
  <si>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</si>
  <si>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</si>
  <si>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</si>
  <si>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</si>
  <si>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</si>
  <si>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</si>
  <si>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</si>
  <si>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</si>
  <si>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</si>
  <si>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</si>
  <si>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</si>
  <si>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</si>
  <si>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</si>
  <si>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</si>
  <si>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</si>
  <si>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</si>
  <si>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</si>
  <si>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</si>
  <si>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</si>
  <si>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</si>
  <si>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</si>
  <si>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</si>
  <si>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</si>
  <si>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</si>
  <si>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</si>
  <si>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</si>
  <si>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</si>
  <si>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</si>
  <si>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</si>
  <si>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</si>
  <si>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</si>
  <si>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</si>
  <si>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</si>
  <si>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</si>
  <si>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</si>
  <si>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</si>
  <si>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</si>
  <si>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</si>
  <si>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</si>
  <si>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</si>
  <si>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</si>
  <si>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</si>
  <si>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</si>
  <si>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</si>
  <si>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</si>
  <si>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</si>
  <si>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</si>
  <si>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</si>
  <si>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</si>
  <si>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</si>
  <si>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</si>
  <si>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</si>
  <si>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</si>
  <si>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</si>
  <si>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</si>
  <si>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</si>
  <si>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</si>
  <si>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</si>
  <si>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</si>
  <si>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</si>
  <si>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</si>
  <si>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</si>
  <si>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</si>
  <si>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</si>
  <si>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</si>
  <si>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</si>
  <si>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</si>
  <si>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</si>
  <si>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</si>
  <si>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</si>
  <si>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</si>
  <si>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</si>
  <si>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</si>
  <si>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</si>
  <si>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</si>
  <si>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</si>
  <si>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</si>
  <si>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</si>
  <si>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</si>
  <si>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</si>
  <si>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</si>
  <si>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</si>
  <si>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</si>
  <si>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</si>
  <si>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</si>
  <si>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</si>
  <si>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</si>
  <si>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</si>
  <si>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</si>
  <si>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</si>
  <si>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</si>
  <si>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</si>
  <si>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</si>
  <si>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</si>
  <si>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</si>
  <si>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</si>
  <si>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</si>
  <si>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</si>
  <si>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</si>
  <si>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</si>
  <si>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</si>
  <si>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</si>
  <si>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</si>
  <si>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</si>
  <si>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</si>
  <si>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</si>
  <si>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</si>
  <si>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</si>
  <si>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</si>
  <si>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</si>
  <si>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</si>
  <si>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</si>
  <si>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</si>
  <si>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</si>
  <si>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</si>
  <si>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</si>
  <si>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</si>
  <si>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</si>
  <si>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</si>
  <si>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</si>
  <si>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</si>
  <si>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</si>
  <si>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</si>
  <si>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</si>
  <si>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</si>
  <si>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</si>
  <si>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</si>
  <si>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</si>
  <si>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</si>
  <si>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</si>
  <si>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</si>
  <si>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</si>
  <si>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</si>
  <si>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</si>
  <si>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</si>
  <si>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</si>
  <si>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</si>
  <si>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</si>
  <si>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</si>
  <si>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</si>
  <si>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</si>
  <si>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</si>
  <si>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</si>
  <si>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</si>
  <si>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</si>
  <si>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</si>
  <si>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</si>
  <si>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</si>
  <si>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</si>
  <si>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</si>
  <si>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</si>
  <si>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</si>
  <si>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</si>
  <si>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</si>
  <si>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</si>
  <si>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</si>
  <si>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</si>
  <si>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</si>
  <si>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</si>
  <si>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</si>
  <si>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</si>
  <si>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</si>
  <si>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</si>
  <si>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</si>
  <si>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</si>
  <si>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</si>
  <si>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</si>
  <si>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</si>
  <si>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</si>
  <si>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</si>
  <si>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</si>
  <si>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</si>
  <si>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</si>
  <si>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</si>
  <si>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</si>
  <si>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</si>
  <si>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</si>
  <si>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</si>
  <si>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</si>
  <si>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</si>
  <si>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</si>
  <si>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</si>
  <si>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</si>
  <si>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</si>
  <si>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</si>
  <si>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</si>
  <si>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</si>
  <si>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</si>
  <si>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</si>
  <si>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</si>
  <si>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</si>
  <si>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</si>
  <si>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</si>
  <si>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</si>
  <si>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</si>
  <si>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</si>
  <si>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</si>
  <si>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</si>
  <si>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</si>
  <si>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</si>
  <si>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</si>
  <si>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</si>
  <si>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</si>
  <si>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</si>
  <si>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</si>
  <si>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</si>
  <si>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</si>
  <si>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</si>
  <si>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</si>
  <si>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</si>
  <si>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</si>
  <si>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</si>
  <si>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</si>
  <si>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</si>
  <si>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</si>
  <si>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</si>
  <si>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</si>
  <si>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</si>
  <si>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</si>
  <si>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</si>
  <si>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</si>
  <si>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</si>
  <si>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</si>
  <si>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</si>
  <si>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</si>
  <si>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</si>
  <si>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</si>
  <si>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</si>
  <si>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</si>
  <si>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</si>
  <si>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</si>
  <si>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</si>
  <si>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</si>
  <si>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</si>
  <si>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</si>
  <si>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</si>
  <si>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</si>
  <si>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</si>
  <si>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</si>
  <si>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</si>
  <si>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</si>
  <si>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</si>
  <si>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</si>
  <si>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</si>
  <si>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</si>
  <si>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</si>
  <si>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</si>
  <si>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</si>
  <si>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</si>
  <si>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</si>
  <si>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</si>
  <si>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</si>
  <si>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</si>
  <si>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</si>
  <si>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</si>
  <si>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</si>
  <si>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</si>
  <si>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</si>
  <si>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</si>
  <si>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</si>
  <si>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</si>
  <si>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</si>
  <si>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</si>
  <si>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</si>
  <si>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</si>
  <si>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</si>
  <si>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</si>
  <si>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</si>
  <si>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</si>
  <si>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</si>
  <si>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</si>
  <si>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</si>
  <si>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</si>
  <si>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</si>
  <si>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</si>
  <si>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</si>
  <si>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</si>
  <si>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</si>
  <si>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</si>
  <si>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</si>
  <si>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</si>
  <si>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</si>
  <si>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</si>
  <si>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</si>
  <si>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</si>
  <si>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</si>
  <si>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</si>
  <si>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</si>
  <si>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</si>
  <si>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</si>
  <si>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</si>
  <si>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</si>
  <si>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</si>
  <si>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</si>
  <si>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</si>
  <si>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</si>
  <si>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</si>
  <si>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</si>
  <si>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</si>
  <si>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</si>
  <si>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</si>
  <si>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</si>
  <si>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</si>
  <si>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</si>
  <si>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</si>
  <si>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</si>
  <si>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</si>
  <si>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</si>
  <si>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</si>
  <si>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</si>
  <si>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</si>
  <si>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</si>
  <si>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</si>
  <si>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</si>
  <si>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</si>
  <si>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</si>
  <si>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</si>
  <si>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</si>
  <si>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</si>
  <si>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</si>
  <si>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</si>
  <si>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</si>
  <si>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</si>
  <si>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</si>
  <si>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</si>
  <si>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</si>
  <si>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</si>
  <si>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</si>
  <si>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</si>
  <si>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</si>
  <si>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</si>
  <si>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</si>
  <si>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</si>
  <si>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</si>
  <si>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</si>
  <si>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</si>
  <si>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</si>
  <si>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</si>
  <si>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</si>
  <si>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</si>
  <si>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</si>
  <si>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</si>
  <si>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</si>
  <si>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</si>
  <si>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</si>
  <si>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</si>
  <si>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</si>
  <si>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</si>
  <si>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</si>
  <si>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</si>
  <si>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</si>
  <si>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</si>
  <si>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</si>
  <si>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</si>
  <si>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</si>
  <si>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</si>
  <si>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</si>
  <si>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</si>
  <si>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</si>
  <si>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</si>
  <si>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</si>
  <si>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</si>
  <si>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</si>
  <si>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</si>
  <si>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</si>
  <si>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</si>
  <si>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</si>
  <si>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</si>
  <si>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</si>
  <si>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</si>
  <si>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</si>
  <si>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</si>
  <si>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</si>
  <si>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</si>
  <si>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</si>
  <si>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</si>
  <si>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</si>
  <si>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</si>
  <si>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</si>
  <si>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</si>
  <si>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</si>
  <si>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</si>
  <si>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</si>
  <si>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</si>
  <si>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</si>
  <si>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</si>
  <si>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</si>
  <si>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</si>
  <si>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</si>
  <si>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</si>
  <si>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</si>
  <si>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</si>
  <si>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</si>
  <si>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</si>
  <si>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</si>
  <si>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</si>
  <si>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</si>
  <si>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</si>
  <si>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</si>
  <si>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</si>
  <si>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</si>
  <si>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</si>
  <si>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</si>
  <si>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</si>
  <si>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</si>
  <si>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</si>
  <si>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</si>
  <si>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</si>
  <si>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</si>
  <si>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</si>
  <si>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</si>
  <si>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</si>
  <si>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</si>
  <si>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</si>
  <si>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</si>
  <si>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</si>
  <si>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</si>
  <si>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</si>
  <si>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</si>
  <si>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</si>
  <si>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</si>
  <si>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</si>
  <si>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</si>
  <si>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</si>
  <si>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</si>
  <si>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</si>
  <si>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</si>
  <si>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</si>
  <si>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</si>
  <si>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</si>
  <si>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</si>
  <si>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</si>
  <si>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</si>
  <si>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</si>
  <si>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</si>
  <si>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</si>
  <si>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</si>
  <si>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</si>
  <si>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</si>
  <si>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</si>
  <si>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</si>
  <si>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</si>
  <si>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</si>
  <si>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</si>
  <si>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</si>
  <si>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</si>
  <si>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</si>
  <si>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</si>
  <si>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</si>
  <si>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</si>
  <si>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</si>
  <si>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</si>
  <si>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</si>
  <si>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</si>
  <si>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</si>
  <si>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</si>
  <si>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</si>
  <si>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</si>
  <si>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</si>
  <si>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</si>
  <si>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</si>
  <si>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</si>
  <si>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</si>
  <si>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</si>
  <si>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</si>
  <si>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</si>
  <si>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</si>
  <si>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</si>
  <si>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</si>
  <si>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</si>
  <si>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</si>
  <si>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</si>
  <si>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</si>
  <si>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</si>
  <si>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</si>
  <si>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</si>
  <si>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</si>
  <si>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</si>
  <si>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</si>
  <si>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</si>
  <si>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</si>
  <si>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</si>
  <si>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</si>
  <si>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</si>
  <si>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</si>
  <si>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</si>
  <si>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</si>
  <si>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</si>
  <si>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</si>
  <si>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</si>
  <si>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</si>
  <si>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</si>
  <si>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</si>
  <si>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</si>
  <si>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</si>
  <si>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</si>
  <si>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</si>
  <si>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</si>
  <si>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</si>
  <si>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</si>
  <si>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</si>
  <si>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</si>
  <si>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</si>
  <si>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</si>
  <si>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</si>
  <si>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</si>
  <si>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</si>
  <si>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</si>
  <si>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</si>
  <si>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</si>
  <si>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</si>
  <si>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</si>
  <si>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</si>
  <si>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</si>
  <si>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</si>
  <si>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</si>
  <si>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</si>
  <si>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</si>
  <si>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</si>
  <si>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</si>
  <si>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</si>
  <si>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</si>
  <si>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</si>
  <si>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</si>
  <si>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</si>
  <si>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</si>
  <si>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</si>
  <si>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</si>
  <si>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</si>
  <si>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</si>
  <si>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</si>
  <si>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</si>
  <si>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</si>
  <si>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</si>
  <si>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</si>
  <si>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</si>
  <si>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</si>
  <si>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</si>
  <si>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</si>
  <si>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</si>
  <si>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</si>
  <si>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</si>
  <si>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</si>
  <si>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</si>
  <si>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</si>
  <si>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</si>
  <si>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</si>
  <si>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</si>
  <si>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</si>
  <si>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</si>
  <si>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</si>
  <si>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</si>
  <si>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</si>
  <si>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</si>
  <si>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</si>
  <si>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</si>
  <si>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</si>
  <si>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</si>
  <si>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</si>
  <si>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</si>
  <si>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</si>
  <si>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</si>
  <si>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</si>
  <si>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</si>
  <si>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</si>
  <si>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</si>
  <si>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</si>
  <si>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</si>
  <si>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</si>
  <si>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</si>
  <si>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</si>
  <si>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</si>
  <si>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</si>
  <si>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</si>
  <si>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</si>
  <si>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</si>
  <si>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</si>
  <si>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</si>
  <si>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</si>
  <si>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</si>
  <si>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</si>
  <si>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</si>
  <si>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</si>
  <si>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</si>
  <si>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</si>
  <si>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</si>
  <si>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</si>
  <si>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</si>
  <si>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</si>
  <si>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</si>
  <si>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</si>
  <si>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</si>
  <si>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</si>
  <si>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</si>
  <si>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</si>
  <si>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</si>
  <si>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</si>
  <si>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</si>
  <si>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</si>
  <si>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</si>
  <si>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</si>
  <si>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</si>
  <si>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</si>
  <si>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</si>
  <si>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</si>
  <si>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</si>
  <si>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</si>
  <si>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</si>
  <si>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</si>
  <si>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</si>
  <si>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</si>
  <si>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</si>
  <si>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</si>
  <si>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</si>
  <si>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</si>
  <si>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</si>
  <si>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</si>
  <si>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</si>
  <si>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</si>
  <si>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</si>
  <si>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</si>
  <si>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</si>
  <si>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</si>
  <si>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</si>
  <si>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</si>
  <si>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</si>
  <si>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</si>
  <si>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</si>
  <si>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</si>
  <si>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</si>
  <si>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</si>
  <si>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</si>
  <si>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</si>
  <si>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</si>
  <si>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</si>
  <si>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</si>
  <si>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</si>
  <si>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</si>
  <si>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</si>
  <si>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</si>
  <si>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</si>
  <si>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</si>
  <si>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</si>
  <si>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</si>
  <si>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</si>
  <si>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</si>
  <si>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</si>
  <si>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</si>
  <si>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</si>
  <si>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</si>
  <si>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</si>
  <si>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</si>
  <si>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</si>
  <si>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</si>
  <si>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</si>
  <si>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</si>
  <si>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</si>
  <si>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</si>
  <si>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</si>
  <si>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</si>
  <si>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</si>
  <si>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</si>
  <si>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</si>
  <si>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</si>
  <si>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</si>
  <si>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</si>
  <si>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</si>
  <si>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</si>
  <si>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</si>
  <si>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</si>
  <si>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</si>
  <si>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</si>
  <si>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</si>
  <si>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</si>
  <si>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</si>
  <si>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</si>
  <si>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</si>
  <si>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</si>
  <si>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</si>
  <si>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</si>
  <si>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</si>
  <si>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</si>
  <si>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</si>
  <si>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</si>
  <si>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</si>
  <si>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</si>
  <si>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</si>
  <si>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</si>
  <si>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</si>
  <si>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</si>
  <si>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</si>
  <si>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</si>
  <si>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</si>
  <si>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</si>
  <si>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</si>
  <si>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</si>
  <si>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</si>
  <si>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</si>
  <si>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</si>
  <si>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</si>
  <si>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</si>
  <si>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</si>
  <si>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</si>
  <si>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</si>
  <si>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</si>
  <si>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</si>
  <si>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</si>
  <si>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</si>
  <si>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</si>
  <si>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</si>
  <si>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</si>
  <si>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</si>
  <si>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</si>
  <si>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</si>
  <si>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</si>
  <si>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</si>
  <si>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</si>
  <si>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</si>
  <si>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</si>
  <si>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</si>
  <si>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</si>
  <si>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</si>
  <si>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</si>
  <si>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</si>
  <si>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</si>
  <si>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</si>
  <si>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</si>
  <si>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</si>
  <si>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</si>
  <si>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</si>
  <si>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</si>
  <si>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</si>
  <si>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</si>
  <si>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</si>
  <si>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</si>
  <si>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</si>
  <si>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</si>
  <si>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</si>
  <si>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</si>
  <si>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</si>
  <si>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</si>
  <si>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</si>
  <si>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</si>
  <si>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</si>
  <si>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</si>
  <si>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</si>
  <si>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</si>
  <si>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</si>
  <si>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</si>
  <si>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</si>
  <si>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</si>
  <si>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</si>
  <si>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</si>
  <si>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</si>
  <si>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</si>
  <si>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</si>
  <si>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</si>
  <si>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</si>
  <si>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</si>
  <si>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</si>
  <si>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</si>
  <si>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</si>
  <si>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</si>
  <si>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</si>
  <si>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</si>
  <si>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</si>
  <si>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</si>
  <si>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</si>
  <si>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</si>
  <si>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</si>
  <si>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</si>
  <si>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</si>
  <si>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</si>
  <si>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</si>
  <si>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</si>
  <si>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</si>
  <si>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</si>
  <si>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</si>
  <si>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</si>
  <si>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</si>
  <si>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</si>
  <si>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</si>
  <si>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</si>
  <si>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</si>
  <si>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</si>
  <si>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</si>
  <si>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</si>
  <si>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</si>
  <si>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</si>
  <si>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</si>
  <si>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</si>
  <si>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</si>
  <si>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</si>
  <si>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</si>
  <si>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</si>
  <si>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</si>
  <si>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</si>
  <si>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</si>
  <si>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</si>
  <si>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</si>
  <si>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</si>
  <si>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</si>
  <si>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</si>
  <si>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</si>
  <si>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</si>
  <si>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</si>
  <si>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</si>
  <si>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</si>
  <si>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</si>
  <si>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</si>
  <si>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</si>
  <si>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</si>
  <si>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</si>
  <si>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</si>
  <si>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</si>
  <si>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</si>
  <si>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</si>
  <si>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</si>
  <si>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</si>
  <si>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</si>
  <si>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</si>
  <si>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</si>
  <si>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</si>
  <si>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</si>
  <si>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</si>
  <si>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</si>
  <si>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</si>
  <si>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</si>
  <si>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</si>
  <si>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</si>
  <si>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</si>
  <si>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</si>
  <si>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</si>
  <si>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</si>
  <si>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</si>
  <si>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</si>
  <si>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</si>
  <si>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</si>
  <si>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</si>
  <si>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</si>
  <si>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</si>
  <si>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</si>
  <si>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</si>
  <si>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</si>
  <si>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</si>
  <si>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</si>
  <si>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</si>
  <si>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</si>
  <si>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</si>
  <si>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</si>
  <si>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</si>
  <si>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</si>
  <si>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</si>
  <si>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</si>
  <si>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</si>
  <si>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</si>
  <si>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</si>
  <si>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</si>
  <si>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</si>
  <si>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</si>
  <si>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</si>
  <si>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</si>
  <si>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</si>
  <si>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</si>
  <si>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</si>
  <si>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</si>
  <si>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</si>
  <si>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</si>
  <si>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</si>
  <si>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</si>
  <si>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</si>
  <si>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</si>
  <si>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</si>
  <si>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</si>
  <si>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</si>
  <si>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</si>
  <si>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</si>
  <si>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</si>
  <si>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</si>
  <si>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</si>
  <si>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</si>
  <si>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</si>
  <si>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</si>
  <si>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</si>
  <si>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</si>
  <si>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</si>
  <si>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</si>
  <si>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</si>
  <si>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</si>
  <si>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</si>
  <si>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</si>
  <si>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</si>
  <si>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</si>
  <si>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</si>
  <si>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</si>
  <si>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</si>
  <si>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</si>
  <si>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</si>
  <si>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</si>
  <si>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</si>
  <si>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</si>
  <si>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</si>
  <si>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</si>
  <si>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</si>
  <si>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</si>
  <si>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</si>
  <si>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</si>
  <si>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</si>
  <si>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</si>
  <si>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</si>
  <si>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</si>
  <si>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</si>
  <si>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</si>
  <si>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</si>
  <si>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</si>
  <si>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</si>
  <si>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</si>
  <si>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</si>
  <si>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</si>
  <si>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</si>
  <si>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</si>
  <si>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</si>
  <si>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</si>
  <si>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</si>
  <si>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</si>
  <si>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</si>
  <si>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</si>
  <si>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</si>
  <si>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</si>
  <si>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</si>
  <si>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</si>
  <si>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</si>
  <si>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</si>
  <si>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</si>
  <si>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</si>
  <si>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</si>
  <si>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</si>
  <si>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</si>
  <si>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</si>
  <si>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</si>
  <si>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</si>
  <si>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</si>
  <si>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</si>
  <si>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</si>
  <si>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</si>
  <si>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</si>
  <si>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</si>
  <si>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</si>
  <si>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</si>
  <si>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</si>
  <si>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</si>
  <si>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</si>
  <si>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</si>
  <si>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</si>
  <si>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</si>
  <si>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</si>
  <si>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</si>
  <si>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</si>
  <si>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</si>
  <si>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</si>
  <si>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</si>
  <si>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</si>
  <si>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</si>
  <si>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</si>
  <si>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</si>
  <si>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</si>
  <si>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</si>
  <si>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</si>
  <si>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</si>
  <si>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</si>
  <si>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</si>
  <si>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</si>
  <si>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</si>
  <si>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</si>
  <si>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</si>
  <si>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</si>
  <si>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</si>
  <si>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</si>
  <si>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</si>
  <si>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</si>
  <si>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</si>
  <si>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</si>
  <si>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</si>
  <si>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</si>
  <si>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</si>
  <si>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</si>
  <si>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</si>
  <si>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</si>
  <si>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</si>
  <si>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</si>
  <si>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</si>
  <si>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</si>
  <si>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</si>
  <si>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</si>
  <si>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</si>
  <si>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</si>
  <si>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</si>
  <si>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</si>
  <si>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</si>
  <si>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</si>
  <si>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</si>
  <si>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</si>
  <si>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</si>
  <si>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</si>
  <si>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</si>
  <si>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</si>
  <si>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</si>
  <si>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</si>
  <si>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</si>
  <si>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</si>
  <si>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</si>
  <si>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</si>
  <si>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</si>
  <si>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</si>
  <si>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</si>
  <si>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</si>
  <si>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</si>
  <si>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</si>
  <si>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</si>
  <si>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</si>
  <si>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</si>
  <si>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</si>
  <si>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</si>
  <si>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</si>
  <si>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</si>
  <si>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</si>
  <si>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</si>
  <si>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</si>
  <si>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</si>
  <si>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</si>
  <si>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</si>
  <si>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</si>
  <si>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</si>
  <si>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</si>
  <si>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</si>
  <si>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</si>
  <si>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</si>
  <si>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</si>
  <si>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</si>
  <si>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</si>
  <si>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</si>
  <si>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</si>
  <si>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</si>
  <si>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</si>
  <si>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</si>
  <si>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</si>
  <si>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</si>
  <si>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</si>
  <si>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</si>
  <si>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</si>
  <si>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</si>
  <si>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</si>
  <si>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</si>
  <si>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</si>
  <si>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</si>
  <si>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</si>
  <si>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</si>
  <si>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</si>
  <si>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</si>
  <si>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</si>
  <si>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</si>
  <si>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</si>
  <si>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</si>
  <si>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</si>
  <si>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</si>
  <si>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</si>
  <si>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</si>
  <si>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</si>
  <si>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</si>
  <si>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</si>
  <si>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</si>
  <si>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</si>
  <si>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</si>
  <si>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</si>
  <si>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</si>
  <si>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</si>
  <si>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</si>
  <si>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</si>
  <si>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</si>
  <si>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</si>
  <si>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</si>
  <si>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</si>
  <si>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</si>
  <si>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</si>
  <si>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</si>
  <si>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</si>
  <si>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</si>
  <si>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</si>
  <si>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</si>
  <si>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</si>
  <si>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</si>
  <si>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</si>
  <si>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</si>
  <si>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</si>
  <si>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</si>
  <si>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</si>
  <si>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</si>
  <si>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</si>
  <si>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</si>
  <si>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</si>
  <si>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</si>
  <si>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</si>
  <si>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</si>
  <si>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</si>
  <si>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</si>
  <si>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</si>
  <si>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</si>
  <si>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</si>
  <si>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</si>
  <si>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</si>
  <si>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</si>
  <si>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</si>
  <si>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</si>
  <si>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</si>
  <si>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</si>
  <si>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</si>
  <si>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</si>
  <si>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</si>
  <si>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</si>
  <si>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</si>
  <si>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</si>
  <si>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</si>
  <si>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</si>
  <si>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</si>
  <si>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</si>
  <si>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</si>
  <si>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</si>
  <si>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</si>
  <si>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</si>
  <si>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</si>
  <si>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</si>
  <si>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</si>
  <si>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</si>
  <si>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</si>
  <si>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</si>
  <si>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</si>
  <si>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</si>
  <si>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</si>
  <si>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</si>
  <si>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</si>
  <si>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</si>
  <si>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</si>
  <si>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</si>
  <si>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</si>
  <si>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</si>
  <si>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</si>
  <si>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</si>
  <si>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</si>
  <si>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</si>
  <si>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</si>
  <si>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</si>
  <si>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</si>
  <si>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</si>
  <si>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</si>
  <si>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</si>
  <si>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</si>
  <si>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</si>
  <si>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</si>
  <si>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</si>
  <si>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</si>
  <si>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</si>
  <si>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</si>
  <si>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</si>
  <si>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</si>
  <si>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</si>
  <si>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</si>
  <si>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</si>
  <si>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</si>
  <si>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</si>
  <si>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</si>
  <si>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</si>
  <si>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</si>
  <si>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</si>
  <si>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</si>
  <si>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</si>
  <si>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</si>
  <si>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</si>
  <si>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</si>
  <si>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</si>
  <si>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</si>
  <si>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</si>
  <si>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</si>
  <si>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</si>
  <si>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</si>
  <si>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</si>
  <si>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</si>
  <si>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</si>
  <si>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</si>
  <si>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</si>
  <si>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</si>
  <si>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</si>
  <si>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</si>
  <si>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</si>
  <si>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</si>
  <si>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</si>
  <si>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</si>
  <si>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</si>
  <si>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</si>
  <si>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</si>
  <si>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</si>
  <si>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</si>
  <si>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</si>
  <si>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</si>
  <si>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</si>
  <si>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</si>
  <si>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</si>
  <si>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</si>
  <si>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</si>
  <si>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</si>
  <si>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</si>
  <si>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</si>
  <si>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</si>
  <si>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</si>
  <si>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</si>
  <si>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</si>
  <si>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</si>
  <si>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</si>
  <si>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</si>
  <si>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</si>
  <si>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</si>
  <si>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</si>
  <si>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</si>
  <si>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</si>
  <si>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</si>
  <si>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</si>
  <si>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</si>
  <si>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</si>
  <si>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</si>
  <si>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</si>
  <si>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</si>
  <si>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</si>
  <si>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</si>
  <si>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</si>
  <si>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</si>
  <si>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</si>
  <si>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</si>
  <si>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</si>
  <si>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</si>
  <si>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</si>
  <si>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</si>
  <si>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</si>
  <si>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</si>
  <si>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</si>
  <si>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</si>
  <si>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</si>
  <si>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</si>
  <si>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</si>
  <si>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</si>
  <si>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</si>
  <si>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</si>
  <si>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</si>
  <si>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</si>
  <si>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</si>
  <si>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</si>
  <si>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</si>
  <si>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</si>
  <si>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</si>
  <si>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</si>
  <si>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</si>
  <si>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</si>
  <si>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</si>
  <si>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</si>
  <si>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</si>
  <si>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</si>
  <si>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</si>
  <si>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</si>
  <si>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</si>
  <si>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</si>
  <si>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</si>
  <si>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</si>
  <si>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</si>
  <si>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</si>
  <si>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</si>
  <si>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</si>
  <si>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</si>
  <si>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</si>
  <si>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</si>
  <si>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</si>
  <si>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</si>
  <si>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</si>
  <si>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</si>
  <si>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</si>
  <si>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</si>
  <si>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</si>
  <si>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</si>
  <si>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</si>
  <si>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</si>
  <si>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</si>
  <si>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</si>
  <si>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</si>
  <si>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</si>
  <si>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</si>
  <si>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</si>
  <si>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</si>
  <si>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</si>
  <si>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</si>
  <si>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</si>
  <si>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</si>
  <si>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</si>
  <si>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</si>
  <si>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</si>
  <si>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</si>
  <si>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</si>
  <si>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</si>
  <si>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</si>
  <si>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</si>
  <si>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</si>
  <si>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</si>
  <si>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</si>
  <si>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</si>
  <si>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</si>
  <si>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</si>
  <si>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</si>
  <si>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</si>
  <si>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</si>
  <si>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</si>
  <si>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</si>
  <si>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</si>
  <si>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</si>
  <si>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</si>
  <si>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</si>
  <si>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</si>
  <si>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</si>
  <si>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</si>
  <si>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</si>
  <si>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</si>
  <si>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</si>
  <si>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</si>
  <si>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</si>
  <si>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</si>
  <si>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</si>
  <si>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</si>
  <si>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</si>
  <si>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</si>
  <si>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</si>
  <si>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</si>
  <si>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</si>
  <si>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</si>
  <si>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</si>
  <si>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</si>
  <si>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</si>
  <si>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</si>
  <si>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</si>
  <si>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</si>
  <si>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</si>
  <si>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</si>
  <si>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</si>
  <si>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</si>
  <si>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</si>
  <si>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</si>
  <si>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</si>
  <si>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</si>
  <si>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</si>
  <si>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</si>
  <si>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</si>
  <si>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</si>
  <si>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</si>
  <si>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</si>
  <si>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</si>
  <si>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</si>
  <si>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</si>
  <si>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</si>
  <si>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</si>
  <si>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</si>
  <si>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</si>
  <si>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</si>
  <si>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</si>
  <si>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</si>
  <si>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</si>
  <si>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</si>
  <si>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</si>
  <si>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</si>
  <si>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</si>
  <si>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</si>
  <si>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</si>
  <si>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</si>
  <si>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</si>
  <si>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</si>
  <si>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</si>
  <si>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</si>
  <si>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</si>
  <si>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</si>
  <si>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</si>
  <si>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</si>
  <si>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</si>
  <si>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</si>
  <si>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</si>
  <si>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</si>
  <si>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</si>
  <si>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</si>
  <si>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</si>
  <si>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</si>
  <si>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</si>
  <si>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</si>
  <si>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</si>
  <si>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</si>
  <si>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</si>
  <si>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</si>
  <si>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</si>
  <si>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</si>
  <si>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</si>
  <si>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</si>
  <si>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</si>
  <si>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</si>
  <si>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</si>
  <si>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</si>
  <si>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</si>
  <si>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</si>
  <si>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</si>
  <si>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</si>
  <si>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</si>
  <si>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</si>
  <si>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</si>
  <si>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</si>
  <si>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</si>
  <si>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</si>
  <si>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</si>
  <si>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</si>
  <si>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</si>
  <si>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</si>
  <si>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</si>
  <si>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</si>
  <si>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</si>
  <si>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</si>
  <si>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</si>
  <si>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</si>
  <si>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</si>
  <si>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</si>
  <si>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</si>
  <si>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</si>
  <si>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</si>
  <si>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</si>
  <si>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</si>
  <si>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</si>
  <si>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</si>
  <si>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</si>
  <si>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</si>
  <si>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</si>
  <si>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</si>
  <si>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</si>
  <si>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</si>
  <si>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</si>
  <si>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</si>
  <si>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</si>
  <si>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</si>
  <si>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</si>
  <si>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</si>
  <si>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</si>
  <si>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</si>
  <si>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</si>
  <si>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</si>
  <si>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</si>
  <si>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</si>
  <si>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</si>
  <si>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</si>
  <si>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</si>
  <si>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</si>
  <si>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</si>
  <si>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</si>
  <si>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</si>
  <si>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</si>
  <si>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</si>
  <si>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</si>
  <si>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</si>
  <si>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</si>
  <si>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</si>
  <si>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</si>
  <si>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</si>
  <si>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</si>
  <si>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</si>
  <si>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</si>
  <si>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</si>
  <si>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</si>
  <si>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</si>
  <si>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</si>
  <si>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</si>
  <si>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</si>
  <si>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</si>
  <si>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</si>
  <si>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</si>
  <si>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</si>
  <si>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</si>
  <si>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</si>
  <si>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</si>
  <si>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</si>
  <si>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</si>
  <si>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</si>
  <si>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</si>
  <si>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</si>
  <si>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</si>
  <si>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</si>
  <si>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</si>
  <si>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</si>
  <si>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</si>
  <si>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</si>
  <si>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</si>
  <si>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</si>
  <si>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</si>
  <si>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</si>
  <si>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</si>
  <si>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</si>
  <si>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</si>
  <si>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</si>
  <si>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</si>
  <si>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</si>
  <si>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</si>
  <si>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</si>
  <si>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</si>
  <si>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</si>
  <si>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</si>
  <si>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</si>
  <si>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</si>
  <si>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</si>
  <si>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</si>
  <si>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</si>
  <si>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</si>
  <si>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</si>
  <si>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</si>
  <si>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</si>
  <si>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</si>
  <si>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</si>
  <si>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</si>
  <si>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</si>
  <si>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</si>
  <si>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</si>
  <si>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</si>
  <si>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</si>
  <si>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</si>
  <si>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</si>
  <si>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</si>
  <si>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</si>
  <si>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</si>
  <si>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</si>
  <si>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</si>
  <si>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</si>
  <si>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</si>
  <si>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</si>
  <si>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</si>
  <si>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</si>
  <si>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</si>
  <si>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</si>
  <si>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</si>
  <si>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</si>
  <si>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</si>
  <si>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</si>
  <si>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</si>
  <si>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</si>
  <si>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</si>
  <si>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</si>
  <si>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</si>
  <si>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</si>
  <si>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</si>
  <si>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</si>
  <si>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</si>
  <si>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</si>
  <si>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</si>
  <si>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</si>
  <si>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</si>
  <si>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</si>
  <si>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</si>
  <si>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</si>
  <si>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</si>
  <si>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</si>
  <si>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</si>
  <si>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</si>
  <si>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</si>
  <si>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</si>
  <si>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</si>
  <si>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</si>
  <si>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</si>
  <si>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</si>
  <si>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</si>
  <si>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</si>
  <si>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</si>
  <si>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</si>
  <si>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</si>
  <si>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</si>
  <si>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</si>
  <si>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</si>
  <si>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</si>
  <si>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</si>
  <si>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</si>
  <si>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</si>
  <si>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</si>
  <si>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</si>
  <si>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</si>
  <si>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</si>
  <si>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</si>
  <si>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</si>
  <si>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</si>
  <si>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</si>
  <si>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</si>
  <si>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</si>
  <si>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</si>
  <si>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</si>
  <si>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</si>
  <si>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</si>
  <si>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</si>
  <si>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</si>
  <si>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</si>
  <si>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</si>
  <si>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</si>
  <si>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</si>
  <si>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</si>
  <si>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</si>
  <si>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</si>
  <si>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</si>
  <si>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</si>
  <si>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</si>
  <si>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</si>
  <si>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</si>
  <si>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</si>
  <si>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</si>
  <si>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</si>
  <si>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</si>
  <si>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</si>
  <si>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</si>
  <si>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</si>
  <si>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</si>
  <si>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</si>
  <si>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</si>
  <si>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</si>
  <si>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</si>
  <si>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</si>
  <si>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</si>
  <si>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</si>
  <si>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</si>
  <si>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</si>
  <si>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</si>
  <si>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</si>
  <si>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</si>
  <si>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</si>
  <si>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</si>
  <si>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</si>
  <si>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</si>
  <si>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</si>
  <si>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</si>
  <si>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</si>
  <si>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</si>
  <si>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</si>
  <si>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</si>
  <si>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</si>
  <si>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</si>
  <si>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</si>
  <si>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</si>
  <si>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</si>
  <si>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</si>
  <si>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</si>
  <si>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</si>
  <si>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</si>
  <si>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</si>
  <si>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</si>
  <si>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</si>
  <si>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</si>
  <si>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</si>
  <si>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</si>
  <si>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</si>
  <si>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</si>
  <si>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</si>
  <si>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</si>
  <si>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</si>
  <si>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</si>
  <si>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</si>
  <si>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</si>
  <si>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</si>
  <si>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</si>
  <si>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</si>
  <si>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</si>
  <si>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</si>
  <si>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</si>
  <si>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</si>
  <si>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</si>
  <si>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</si>
  <si>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</si>
  <si>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</si>
  <si>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</si>
  <si>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</si>
  <si>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</si>
  <si>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</si>
  <si>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</si>
  <si>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</si>
  <si>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</si>
  <si>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</si>
  <si>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</si>
  <si>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</si>
  <si>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</si>
  <si>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</si>
  <si>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</si>
  <si>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</si>
  <si>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</si>
  <si>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</si>
  <si>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</si>
  <si>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</si>
  <si>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</si>
  <si>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</si>
  <si>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</si>
  <si>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</si>
  <si>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</si>
  <si>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</si>
  <si>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</si>
  <si>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</si>
  <si>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</si>
  <si>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</si>
  <si>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</si>
  <si>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</si>
  <si>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</si>
  <si>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</si>
  <si>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</si>
  <si>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</si>
  <si>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</si>
  <si>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</si>
  <si>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</si>
  <si>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</si>
  <si>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</si>
  <si>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</si>
  <si>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</si>
  <si>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</si>
  <si>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</si>
  <si>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</si>
  <si>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</si>
  <si>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</si>
  <si>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</si>
  <si>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</si>
  <si>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</si>
  <si>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</si>
  <si>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</si>
  <si>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</si>
  <si>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</si>
  <si>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</si>
  <si>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</si>
  <si>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</si>
  <si>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</si>
  <si>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</si>
  <si>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</si>
  <si>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</si>
  <si>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</si>
  <si>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</si>
  <si>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</si>
  <si>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</si>
  <si>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</si>
  <si>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</si>
  <si>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</si>
  <si>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</si>
  <si>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</si>
  <si>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</si>
  <si>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</si>
  <si>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</si>
  <si>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</si>
  <si>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</si>
  <si>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</si>
  <si>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</si>
  <si>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</si>
  <si>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</si>
  <si>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</si>
  <si>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</si>
  <si>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</si>
  <si>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</si>
  <si>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</si>
  <si>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</si>
  <si>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</si>
  <si>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</si>
  <si>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</si>
  <si>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</si>
  <si>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</si>
  <si>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</si>
  <si>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</si>
  <si>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</si>
  <si>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</si>
  <si>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</si>
  <si>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</si>
  <si>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</si>
  <si>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</si>
  <si>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</si>
  <si>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</si>
  <si>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</si>
  <si>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</si>
  <si>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</si>
  <si>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</si>
  <si>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</si>
  <si>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</si>
  <si>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</si>
  <si>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</si>
  <si>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</si>
  <si>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</si>
  <si>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</si>
  <si>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</si>
  <si>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</si>
  <si>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</si>
  <si>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</si>
  <si>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</si>
  <si>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</si>
  <si>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</si>
  <si>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</si>
  <si>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</si>
  <si>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</si>
  <si>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</si>
  <si>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</si>
  <si>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</si>
  <si>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</si>
  <si>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</si>
  <si>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</si>
  <si>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</si>
  <si>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</si>
  <si>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</si>
  <si>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</si>
  <si>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</si>
  <si>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</si>
  <si>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</si>
  <si>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</si>
  <si>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</si>
  <si>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</si>
  <si>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</si>
  <si>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</si>
  <si>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</si>
  <si>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</si>
  <si>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</si>
  <si>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</si>
  <si>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</si>
  <si>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</si>
  <si>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</si>
  <si>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</si>
  <si>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</si>
  <si>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</si>
  <si>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</si>
  <si>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</si>
  <si>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</si>
  <si>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</si>
  <si>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</si>
  <si>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</si>
  <si>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</si>
  <si>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</si>
  <si>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</si>
  <si>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</si>
  <si>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</si>
  <si>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</si>
  <si>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</si>
  <si>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</si>
  <si>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</si>
  <si>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</si>
  <si>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</si>
  <si>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</si>
  <si>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</si>
  <si>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</si>
  <si>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</si>
  <si>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</si>
  <si>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</si>
  <si>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</si>
  <si>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</si>
  <si>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</si>
  <si>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</si>
  <si>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</si>
  <si>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</si>
  <si>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</si>
  <si>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</si>
  <si>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</si>
  <si>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</si>
  <si>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</si>
  <si>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</si>
  <si>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</si>
  <si>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</si>
  <si>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</si>
  <si>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</si>
  <si>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</si>
  <si>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</si>
  <si>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</si>
  <si>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</si>
  <si>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</si>
  <si>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</si>
  <si>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</si>
  <si>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</si>
  <si>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</si>
  <si>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</si>
  <si>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</si>
  <si>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</si>
  <si>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</si>
  <si>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</si>
  <si>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</si>
  <si>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</si>
  <si>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</si>
  <si>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</si>
  <si>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</si>
  <si>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</si>
  <si>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</si>
  <si>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</si>
  <si>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</si>
  <si>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</si>
  <si>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</si>
  <si>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</si>
  <si>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</si>
  <si>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</si>
  <si>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</si>
  <si>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</si>
  <si>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</si>
  <si>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</si>
  <si>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</si>
  <si>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</si>
  <si>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</si>
  <si>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</si>
  <si>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</si>
  <si>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</si>
  <si>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</si>
  <si>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</si>
  <si>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</si>
  <si>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</si>
  <si>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</si>
  <si>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</si>
  <si>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</si>
  <si>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</si>
  <si>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</si>
  <si>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</si>
  <si>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</si>
  <si>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</si>
  <si>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</si>
  <si>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</si>
  <si>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</si>
  <si>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</si>
  <si>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</si>
  <si>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</si>
  <si>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</si>
  <si>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</si>
  <si>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</si>
  <si>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</si>
  <si>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</si>
  <si>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</si>
  <si>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</si>
  <si>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</si>
  <si>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</si>
  <si>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</si>
  <si>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</si>
  <si>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</si>
  <si>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</si>
  <si>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</si>
  <si>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</si>
  <si>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</si>
  <si>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</si>
  <si>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</si>
  <si>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</si>
  <si>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</si>
  <si>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</si>
  <si>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</si>
  <si>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</si>
  <si>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</si>
  <si>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</si>
  <si>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</si>
  <si>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</si>
  <si>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</si>
  <si>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</si>
  <si>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</si>
  <si>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</si>
  <si>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</si>
  <si>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</si>
  <si>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</si>
  <si>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</si>
  <si>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</si>
  <si>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</si>
  <si>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</si>
  <si>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</si>
  <si>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</si>
  <si>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</si>
  <si>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</si>
  <si>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</si>
  <si>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</si>
  <si>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</si>
  <si>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</si>
  <si>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</si>
  <si>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</si>
  <si>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</si>
  <si>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</si>
  <si>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</si>
  <si>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</si>
  <si>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</si>
  <si>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</si>
  <si>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</si>
  <si>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</si>
  <si>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</si>
  <si>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</si>
  <si>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</si>
  <si>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</si>
  <si>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</si>
  <si>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</si>
  <si>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</si>
  <si>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</si>
  <si>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</si>
  <si>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</si>
  <si>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</si>
  <si>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</si>
  <si>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</si>
  <si>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</si>
  <si>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</si>
  <si>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</si>
  <si>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</si>
  <si>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</si>
  <si>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</si>
  <si>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</si>
  <si>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</si>
  <si>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</si>
  <si>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</si>
  <si>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</si>
  <si>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</si>
  <si>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</si>
  <si>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</si>
  <si>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</si>
  <si>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</si>
  <si>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</si>
  <si>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</si>
  <si>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</si>
  <si>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</si>
  <si>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</si>
  <si>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</si>
  <si>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</si>
  <si>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</si>
  <si>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</si>
  <si>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</si>
  <si>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</si>
  <si>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</si>
  <si>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</si>
  <si>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</si>
  <si>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</si>
  <si>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</si>
  <si>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</si>
  <si>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</si>
  <si>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</si>
  <si>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</si>
  <si>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</si>
  <si>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</si>
  <si>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</si>
  <si>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</si>
  <si>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</si>
  <si>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</si>
  <si>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</si>
  <si>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</si>
  <si>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</si>
  <si>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</si>
  <si>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</si>
  <si>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</si>
  <si>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</si>
  <si>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</si>
  <si>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</si>
  <si>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</si>
  <si>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</si>
  <si>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</si>
  <si>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</si>
  <si>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</si>
  <si>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</si>
  <si>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</si>
  <si>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</si>
  <si>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</si>
  <si>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</si>
  <si>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</si>
  <si>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</si>
  <si>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</si>
  <si>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</si>
  <si>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</si>
  <si>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</si>
  <si>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</si>
  <si>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</si>
  <si>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</si>
  <si>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</si>
  <si>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</si>
  <si>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</si>
  <si>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</si>
  <si>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</si>
  <si>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</si>
  <si>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</si>
  <si>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</si>
  <si>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</si>
  <si>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</si>
  <si>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</si>
  <si>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</si>
  <si>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</si>
  <si>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</si>
  <si>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</si>
  <si>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</si>
  <si>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</si>
  <si>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</si>
  <si>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</si>
  <si>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</si>
  <si>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</si>
  <si>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</si>
  <si>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</si>
  <si>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</si>
  <si>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</si>
  <si>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</si>
  <si>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</si>
  <si>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</si>
  <si>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</si>
  <si>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</si>
  <si>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</si>
  <si>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</si>
  <si>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</si>
  <si>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</si>
  <si>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</si>
  <si>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</si>
  <si>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</si>
  <si>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</si>
  <si>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</si>
  <si>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</si>
  <si>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</si>
  <si>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</si>
  <si>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</si>
  <si>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</si>
  <si>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</si>
  <si>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</si>
  <si>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</si>
  <si>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</si>
  <si>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</si>
  <si>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</si>
  <si>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</si>
  <si>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</si>
  <si>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</si>
  <si>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</si>
  <si>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</si>
  <si>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</si>
  <si>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</si>
  <si>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</si>
  <si>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</si>
  <si>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</si>
  <si>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</si>
  <si>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</si>
  <si>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</si>
  <si>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</si>
  <si>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</si>
  <si>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</si>
  <si>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</si>
  <si>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</si>
  <si>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</si>
  <si>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</si>
  <si>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</si>
  <si>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</si>
  <si>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</si>
  <si>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</si>
  <si>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</si>
  <si>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</si>
  <si>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</si>
  <si>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</si>
  <si>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</si>
  <si>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</si>
  <si>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</si>
  <si>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</si>
  <si>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</si>
  <si>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</si>
  <si>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</si>
  <si>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</si>
  <si>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</si>
  <si>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</si>
  <si>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</si>
  <si>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</si>
  <si>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</si>
  <si>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</si>
  <si>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</si>
  <si>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</si>
  <si>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</si>
  <si>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</si>
  <si>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</si>
  <si>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</si>
  <si>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</si>
  <si>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</si>
  <si>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</si>
  <si>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</si>
  <si>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</si>
  <si>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</si>
  <si>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</si>
  <si>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</si>
  <si>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</si>
  <si>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</si>
  <si>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</si>
  <si>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</si>
  <si>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</si>
  <si>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</si>
  <si>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</si>
  <si>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</si>
  <si>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</si>
  <si>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</si>
  <si>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</si>
  <si>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</si>
  <si>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</si>
  <si>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</si>
  <si>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</si>
  <si>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</si>
  <si>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</si>
  <si>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</si>
  <si>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</si>
  <si>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</si>
  <si>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</si>
  <si>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</si>
  <si>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</si>
  <si>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</si>
  <si>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</si>
  <si>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</si>
  <si>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</si>
  <si>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</si>
  <si>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</si>
  <si>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</si>
  <si>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</si>
  <si>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</si>
  <si>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</si>
  <si>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</si>
  <si>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</si>
  <si>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</si>
  <si>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</si>
  <si>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</si>
  <si>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</si>
  <si>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</si>
  <si>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</si>
  <si>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</si>
  <si>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</si>
  <si>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</si>
  <si>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</si>
  <si>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</si>
  <si>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</si>
  <si>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</si>
  <si>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</si>
  <si>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</si>
  <si>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</si>
  <si>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</si>
  <si>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</si>
  <si>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</si>
  <si>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</si>
  <si>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</si>
  <si>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</si>
  <si>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</si>
  <si>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</si>
  <si>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</si>
  <si>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</si>
  <si>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</si>
  <si>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</si>
  <si>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</si>
  <si>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</si>
  <si>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</si>
  <si>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</si>
  <si>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</si>
  <si>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</si>
  <si>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</si>
  <si>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</si>
  <si>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</si>
  <si>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</si>
  <si>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</si>
  <si>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</si>
  <si>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</si>
  <si>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</si>
  <si>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</si>
  <si>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</si>
  <si>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</si>
  <si>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</si>
  <si>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</si>
  <si>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</si>
  <si>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</si>
  <si>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</si>
  <si>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</si>
  <si>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</si>
  <si>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</si>
  <si>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</si>
  <si>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</si>
  <si>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</si>
  <si>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</si>
  <si>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</si>
  <si>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</si>
  <si>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</si>
  <si>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</si>
  <si>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</si>
  <si>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</si>
  <si>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</si>
  <si>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</si>
  <si>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</si>
  <si>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</si>
  <si>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</si>
  <si>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</si>
  <si>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</si>
  <si>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</si>
  <si>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</si>
  <si>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</si>
  <si>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</si>
  <si>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</si>
  <si>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</si>
  <si>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</si>
  <si>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</si>
  <si>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</si>
  <si>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</si>
  <si>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</si>
  <si>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</si>
  <si>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</si>
  <si>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</si>
  <si>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</si>
  <si>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</si>
  <si>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</si>
  <si>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</si>
  <si>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</si>
  <si>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</si>
  <si>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</si>
  <si>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</si>
  <si>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</si>
  <si>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</si>
  <si>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</si>
  <si>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</si>
  <si>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</si>
  <si>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</si>
  <si>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</si>
  <si>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</si>
  <si>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</si>
  <si>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</si>
  <si>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</si>
  <si>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</si>
  <si>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</si>
  <si>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</si>
  <si>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</si>
  <si>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</si>
  <si>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</si>
  <si>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</si>
  <si>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</si>
  <si>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</si>
  <si>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</si>
  <si>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</si>
  <si>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</si>
  <si>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</si>
  <si>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</si>
  <si>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</si>
  <si>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</si>
  <si>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</si>
  <si>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</si>
  <si>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</si>
  <si>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</si>
  <si>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</si>
  <si>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</si>
  <si>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</si>
  <si>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</si>
  <si>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</si>
  <si>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</si>
  <si>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</si>
  <si>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</si>
  <si>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</si>
  <si>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</si>
  <si>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</si>
  <si>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</si>
  <si>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</si>
  <si>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</si>
  <si>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</si>
  <si>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</si>
  <si>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</si>
  <si>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</si>
  <si>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</si>
  <si>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</si>
  <si>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</si>
  <si>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</si>
  <si>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</si>
  <si>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</si>
  <si>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</si>
  <si>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</si>
  <si>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</si>
  <si>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</si>
  <si>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</si>
  <si>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</si>
  <si>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</si>
  <si>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</si>
  <si>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</si>
  <si>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</si>
  <si>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</si>
  <si>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</si>
  <si>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</si>
  <si>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</si>
  <si>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</si>
  <si>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</si>
  <si>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</si>
  <si>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</si>
  <si>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</si>
  <si>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</si>
  <si>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</si>
  <si>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</si>
  <si>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</si>
  <si>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</si>
  <si>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</si>
  <si>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</si>
  <si>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</si>
  <si>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</si>
  <si>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</si>
  <si>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</si>
  <si>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</si>
  <si>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</si>
  <si>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</si>
  <si>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</si>
  <si>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</si>
  <si>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</si>
  <si>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</si>
  <si>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</si>
  <si>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</si>
  <si>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</si>
  <si>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</si>
  <si>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</si>
  <si>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</si>
  <si>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</si>
  <si>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</si>
  <si>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</si>
  <si>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</si>
  <si>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</si>
  <si>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</si>
  <si>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</si>
  <si>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</si>
  <si>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</si>
  <si>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</si>
  <si>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</si>
  <si>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</si>
  <si>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</si>
  <si>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</si>
  <si>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</si>
  <si>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</si>
  <si>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</si>
  <si>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</si>
  <si>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</si>
  <si>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</si>
  <si>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</si>
  <si>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</si>
  <si>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</si>
  <si>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</si>
  <si>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</si>
  <si>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</si>
  <si>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</si>
  <si>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</si>
  <si>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</si>
  <si>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</si>
  <si>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</si>
  <si>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</si>
  <si>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</si>
  <si>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</si>
  <si>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</si>
  <si>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</si>
  <si>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</si>
  <si>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</si>
  <si>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</si>
  <si>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</si>
  <si>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</si>
  <si>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</si>
  <si>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</si>
  <si>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</si>
  <si>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</si>
  <si>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</si>
  <si>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</si>
  <si>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</si>
  <si>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</si>
  <si>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</si>
  <si>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</si>
  <si>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</si>
  <si>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</si>
  <si>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</si>
  <si>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</si>
  <si>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</si>
  <si>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</si>
  <si>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</si>
  <si>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</si>
  <si>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</si>
  <si>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</si>
  <si>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</si>
  <si>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</si>
  <si>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</si>
  <si>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</si>
  <si>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</si>
  <si>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</si>
  <si>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</si>
  <si>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</si>
  <si>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</si>
  <si>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</si>
  <si>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</si>
  <si>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</si>
  <si>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</si>
  <si>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</si>
  <si>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</si>
  <si>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</si>
  <si>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</si>
  <si>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</si>
  <si>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</si>
  <si>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</si>
  <si>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</si>
  <si>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</si>
  <si>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</si>
  <si>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</si>
  <si>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</si>
  <si>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</si>
  <si>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</si>
  <si>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</si>
  <si>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</si>
  <si>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</si>
  <si>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</si>
  <si>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</si>
  <si>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</si>
  <si>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</si>
  <si>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</si>
  <si>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</si>
  <si>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</si>
  <si>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</si>
  <si>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</si>
  <si>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</si>
  <si>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</si>
  <si>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</si>
  <si>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</si>
  <si>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</si>
  <si>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</si>
  <si>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</si>
  <si>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</si>
  <si>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</si>
  <si>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</si>
  <si>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</si>
  <si>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</si>
  <si>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</si>
  <si>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</si>
  <si>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</si>
  <si>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</si>
  <si>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</si>
  <si>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</si>
  <si>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</si>
  <si>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</si>
  <si>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</si>
  <si>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</si>
  <si>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</si>
  <si>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</si>
  <si>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</si>
  <si>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</si>
  <si>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</si>
  <si>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</si>
  <si>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</si>
  <si>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</si>
  <si>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</si>
  <si>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</si>
  <si>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</si>
  <si>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</si>
  <si>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</si>
  <si>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</si>
  <si>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</si>
  <si>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</si>
  <si>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</si>
  <si>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</si>
  <si>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</si>
  <si>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</si>
  <si>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</si>
  <si>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</si>
  <si>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</si>
  <si>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</si>
  <si>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</si>
  <si>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</si>
  <si>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</si>
  <si>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</si>
  <si>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</si>
  <si>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</si>
  <si>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</si>
  <si>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</si>
  <si>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</si>
  <si>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</si>
  <si>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</si>
  <si>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</si>
  <si>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</si>
  <si>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</si>
  <si>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</si>
  <si>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</si>
  <si>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</si>
  <si>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</si>
  <si>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</si>
  <si>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</si>
  <si>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</si>
  <si>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</si>
  <si>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</si>
  <si>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</si>
  <si>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</si>
  <si>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</si>
  <si>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</si>
  <si>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</si>
  <si>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</si>
  <si>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</si>
  <si>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</si>
  <si>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</si>
  <si>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</si>
  <si>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</si>
  <si>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</si>
  <si>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</si>
  <si>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</si>
  <si>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</si>
  <si>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</si>
  <si>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</si>
  <si>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</si>
  <si>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</si>
  <si>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</si>
  <si>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</si>
  <si>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</si>
  <si>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</si>
  <si>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</si>
  <si>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</si>
  <si>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</si>
  <si>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</si>
  <si>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</si>
  <si>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</si>
  <si>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</si>
  <si>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</si>
  <si>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</si>
  <si>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</si>
  <si>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</si>
  <si>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</si>
  <si>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</si>
  <si>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</si>
  <si>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</si>
  <si>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</si>
  <si>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</si>
  <si>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</si>
  <si>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</si>
  <si>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</si>
  <si>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</si>
  <si>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</si>
  <si>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</si>
  <si>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</si>
  <si>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</si>
  <si>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</si>
  <si>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</si>
  <si>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</si>
  <si>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</si>
  <si>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</si>
  <si>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</si>
  <si>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</si>
  <si>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</si>
  <si>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</si>
  <si>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</si>
  <si>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</si>
  <si>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</si>
  <si>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</si>
  <si>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</si>
  <si>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</si>
  <si>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</si>
  <si>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</si>
  <si>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</si>
  <si>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</si>
  <si>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</si>
  <si>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</si>
  <si>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</si>
  <si>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</si>
  <si>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</si>
  <si>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</si>
  <si>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</si>
  <si>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</si>
  <si>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</si>
  <si>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</si>
  <si>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</si>
  <si>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</si>
  <si>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</si>
  <si>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</si>
  <si>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</si>
  <si>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</si>
  <si>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</si>
  <si>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</si>
  <si>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</si>
  <si>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</si>
  <si>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</si>
  <si>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</si>
  <si>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</si>
  <si>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</si>
  <si>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</si>
  <si>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</si>
  <si>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</si>
  <si>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</si>
  <si>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</si>
  <si>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</si>
  <si>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</si>
  <si>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</si>
  <si>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</si>
  <si>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</si>
  <si>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</si>
  <si>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</si>
  <si>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</si>
  <si>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</si>
  <si>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</si>
  <si>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</si>
  <si>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</si>
  <si>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</si>
  <si>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</si>
  <si>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</si>
  <si>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</si>
  <si>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</si>
  <si>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</si>
  <si>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</si>
  <si>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</si>
  <si>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</si>
  <si>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</si>
  <si>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</si>
  <si>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</si>
  <si>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</si>
  <si>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</si>
  <si>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</si>
  <si>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</si>
  <si>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</si>
  <si>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</si>
  <si>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</si>
  <si>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</si>
  <si>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</si>
  <si>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</si>
  <si>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</si>
  <si>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</si>
  <si>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</si>
  <si>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</si>
  <si>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</si>
  <si>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</si>
  <si>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</si>
  <si>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</si>
  <si>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</si>
  <si>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</si>
  <si>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</si>
  <si>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</si>
  <si>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</si>
  <si>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</si>
  <si>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</si>
  <si>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</si>
  <si>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</si>
  <si>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</si>
  <si>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</si>
  <si>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</si>
  <si>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</si>
  <si>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</si>
  <si>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</si>
  <si>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</si>
  <si>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</si>
  <si>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</si>
  <si>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</si>
  <si>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</si>
  <si>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</si>
  <si>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</si>
  <si>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</si>
  <si>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</si>
  <si>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</si>
  <si>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</si>
  <si>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</si>
  <si>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</si>
  <si>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</si>
  <si>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</si>
  <si>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</si>
  <si>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</si>
  <si>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</si>
  <si>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</si>
  <si>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</si>
  <si>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</si>
  <si>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</si>
  <si>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</si>
  <si>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</si>
  <si>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</si>
  <si>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</si>
  <si>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</si>
  <si>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</si>
  <si>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</si>
  <si>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</si>
  <si>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</si>
  <si>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</si>
  <si>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</si>
  <si>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</si>
  <si>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</si>
  <si>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</si>
  <si>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</si>
  <si>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</si>
  <si>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</si>
  <si>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</si>
  <si>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</si>
  <si>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</si>
  <si>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</si>
  <si>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</si>
  <si>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</si>
  <si>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</si>
  <si>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</si>
  <si>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</si>
  <si>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</si>
  <si>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</si>
  <si>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</si>
  <si>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</si>
  <si>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</si>
  <si>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</si>
  <si>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</si>
  <si>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</si>
  <si>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</si>
  <si>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</si>
  <si>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</si>
  <si>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</si>
  <si>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</si>
  <si>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</si>
  <si>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</si>
  <si>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</si>
  <si>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</si>
  <si>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</si>
  <si>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</si>
  <si>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</si>
  <si>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</si>
  <si>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</si>
  <si>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</si>
  <si>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</si>
  <si>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</si>
  <si>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</si>
  <si>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</si>
  <si>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</si>
  <si>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</si>
  <si>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</si>
  <si>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</si>
  <si>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</si>
  <si>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</si>
  <si>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</si>
  <si>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</si>
  <si>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</si>
  <si>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</si>
  <si>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</si>
  <si>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</si>
  <si>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</si>
  <si>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</si>
  <si>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</si>
  <si>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</si>
  <si>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</si>
  <si>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</si>
  <si>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</si>
  <si>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</si>
  <si>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</si>
  <si>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</si>
  <si>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</si>
  <si>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</si>
  <si>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</si>
  <si>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</si>
  <si>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</si>
  <si>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</si>
  <si>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</si>
  <si>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</si>
  <si>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</si>
  <si>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</si>
  <si>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</si>
  <si>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</si>
  <si>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</si>
  <si>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</si>
  <si>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</si>
  <si>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</si>
  <si>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</si>
  <si>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</si>
  <si>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</si>
  <si>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</si>
  <si>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</si>
  <si>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</si>
  <si>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</si>
  <si>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</si>
  <si>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</si>
  <si>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</si>
  <si>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</si>
  <si>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</si>
  <si>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</si>
  <si>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</si>
  <si>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</si>
  <si>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</si>
  <si>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</si>
  <si>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</si>
  <si>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</si>
  <si>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</si>
  <si>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</si>
  <si>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</si>
  <si>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</si>
  <si>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</si>
  <si>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</si>
  <si>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</si>
  <si>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</si>
  <si>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</si>
  <si>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</si>
  <si>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</si>
  <si>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</si>
  <si>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</si>
  <si>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</si>
  <si>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</si>
  <si>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</si>
  <si>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</si>
  <si>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</si>
  <si>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</si>
  <si>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</si>
  <si>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</si>
  <si>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</si>
  <si>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</si>
  <si>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</si>
  <si>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</si>
  <si>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</si>
  <si>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</si>
  <si>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</si>
  <si>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</si>
  <si>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</si>
  <si>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</si>
  <si>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</si>
  <si>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</si>
  <si>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</si>
  <si>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</si>
  <si>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</si>
  <si>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</si>
  <si>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</si>
  <si>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</si>
  <si>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</si>
  <si>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</si>
  <si>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</si>
  <si>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</si>
  <si>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</si>
  <si>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</si>
  <si>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</si>
  <si>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</si>
  <si>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</si>
  <si>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</si>
  <si>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</si>
  <si>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</si>
  <si>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</si>
  <si>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</si>
  <si>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</si>
  <si>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</si>
  <si>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</si>
  <si>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</si>
  <si>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</si>
  <si>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</si>
  <si>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</si>
  <si>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</si>
  <si>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</si>
  <si>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</si>
  <si>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</si>
  <si>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</si>
  <si>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</si>
  <si>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</si>
  <si>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</si>
  <si>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</si>
  <si>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</si>
  <si>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</si>
  <si>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</si>
  <si>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</si>
  <si>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</si>
  <si>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</si>
  <si>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</si>
  <si>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</si>
  <si>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</si>
  <si>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</si>
  <si>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</si>
  <si>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</si>
  <si>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</si>
  <si>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</si>
  <si>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</si>
  <si>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</si>
  <si>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</si>
  <si>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</si>
  <si>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</si>
  <si>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</si>
  <si>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</si>
  <si>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</si>
  <si>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</si>
  <si>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</si>
  <si>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</si>
  <si>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</si>
  <si>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</si>
  <si>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</si>
  <si>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</si>
  <si>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</si>
  <si>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</si>
  <si>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</si>
  <si>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</si>
  <si>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</si>
  <si>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</si>
  <si>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</si>
  <si>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</si>
  <si>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</si>
  <si>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</si>
  <si>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</si>
  <si>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</si>
  <si>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</si>
  <si>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</si>
  <si>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</si>
  <si>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</si>
  <si>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</si>
  <si>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</si>
  <si>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</si>
  <si>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</si>
  <si>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</si>
  <si>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</si>
  <si>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</si>
  <si>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</si>
  <si>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</si>
  <si>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</si>
  <si>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</si>
  <si>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</si>
  <si>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</si>
  <si>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</si>
  <si>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</si>
  <si>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</si>
  <si>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</si>
  <si>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</si>
  <si>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</si>
  <si>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</si>
  <si>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</si>
  <si>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</si>
  <si>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</si>
  <si>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</si>
  <si>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</si>
  <si>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</si>
  <si>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</si>
  <si>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</si>
  <si>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</si>
  <si>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</si>
  <si>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</si>
  <si>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</si>
  <si>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</si>
  <si>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</si>
  <si>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</si>
  <si>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</si>
  <si>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</si>
  <si>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</si>
  <si>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</si>
  <si>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</si>
  <si>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</si>
  <si>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</si>
  <si>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</si>
  <si>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</si>
  <si>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</si>
  <si>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</si>
  <si>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</si>
  <si>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</si>
  <si>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</si>
  <si>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</si>
  <si>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</si>
  <si>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</si>
  <si>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</si>
  <si>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</si>
  <si>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</si>
  <si>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</si>
  <si>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</si>
  <si>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</si>
  <si>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</si>
  <si>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</si>
  <si>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</si>
  <si>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</si>
  <si>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</si>
  <si>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</si>
  <si>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</si>
  <si>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</si>
  <si>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</si>
  <si>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</si>
  <si>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</si>
  <si>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</si>
  <si>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</si>
  <si>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</si>
  <si>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</si>
  <si>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</si>
  <si>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</si>
  <si>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</si>
  <si>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</si>
  <si>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</si>
  <si>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</si>
  <si>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</si>
  <si>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</si>
  <si>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</si>
  <si>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</si>
  <si>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</si>
  <si>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</si>
  <si>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</si>
  <si>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</si>
  <si>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</si>
  <si>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</si>
  <si>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</si>
  <si>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</si>
  <si>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</si>
  <si>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</si>
  <si>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</si>
  <si>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</si>
  <si>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</si>
  <si>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</si>
  <si>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</si>
  <si>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</si>
  <si>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</si>
  <si>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</si>
  <si>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</si>
  <si>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</si>
  <si>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</si>
  <si>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</si>
  <si>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</si>
  <si>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</si>
  <si>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</si>
  <si>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</si>
  <si>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</si>
  <si>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</si>
  <si>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</si>
  <si>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</si>
  <si>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</si>
  <si>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</si>
  <si>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</si>
  <si>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</si>
  <si>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</si>
  <si>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</si>
  <si>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</si>
  <si>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</si>
  <si>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</si>
  <si>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</si>
  <si>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</si>
  <si>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</si>
  <si>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</si>
  <si>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</si>
  <si>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</si>
  <si>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</si>
  <si>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</si>
  <si>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</si>
  <si>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</si>
  <si>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</si>
  <si>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</si>
  <si>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</si>
  <si>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</si>
  <si>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</si>
  <si>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</si>
  <si>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</si>
  <si>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</si>
  <si>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</si>
  <si>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</si>
  <si>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</si>
  <si>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</si>
  <si>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</si>
  <si>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</si>
  <si>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</si>
  <si>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</si>
  <si>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</si>
  <si>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</si>
  <si>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</si>
  <si>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</si>
  <si>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</si>
  <si>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</si>
  <si>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</si>
  <si>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</si>
  <si>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</si>
  <si>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</si>
  <si>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</si>
  <si>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</si>
  <si>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</si>
  <si>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</si>
  <si>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</si>
  <si>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</si>
  <si>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</si>
  <si>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</si>
  <si>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</si>
  <si>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</si>
  <si>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</si>
  <si>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</si>
  <si>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</si>
  <si>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</si>
  <si>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</si>
  <si>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</si>
  <si>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</si>
  <si>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</si>
  <si>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</si>
  <si>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</si>
  <si>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</si>
  <si>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</si>
  <si>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</si>
  <si>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</si>
  <si>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</si>
  <si>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</si>
  <si>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</si>
  <si>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</si>
  <si>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</si>
  <si>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</si>
  <si>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</si>
  <si>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</si>
  <si>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</si>
  <si>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</si>
  <si>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</si>
  <si>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</si>
  <si>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</si>
  <si>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</si>
  <si>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</si>
  <si>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</si>
  <si>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</si>
  <si>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</si>
  <si>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</si>
  <si>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</si>
  <si>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</si>
  <si>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</si>
  <si>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</si>
  <si>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</si>
  <si>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</si>
  <si>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</si>
  <si>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</si>
  <si>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</si>
  <si>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</si>
  <si>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</si>
  <si>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</si>
  <si>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</si>
  <si>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</si>
  <si>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</si>
  <si>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</si>
  <si>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</si>
  <si>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</si>
  <si>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</si>
  <si>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</si>
  <si>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</si>
  <si>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</si>
  <si>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</si>
  <si>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</si>
  <si>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</si>
  <si>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</si>
  <si>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</si>
  <si>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</si>
  <si>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</si>
  <si>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</si>
  <si>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</si>
  <si>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</si>
  <si>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</si>
  <si>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</si>
  <si>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</si>
  <si>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</si>
  <si>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</si>
  <si>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</si>
  <si>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</si>
  <si>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</si>
  <si>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</si>
  <si>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</si>
  <si>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</si>
  <si>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</si>
  <si>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</si>
  <si>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</si>
  <si>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</si>
  <si>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</si>
  <si>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</si>
  <si>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</si>
  <si>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</si>
  <si>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</si>
  <si>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</si>
  <si>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</si>
  <si>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</si>
  <si>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</si>
  <si>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</si>
  <si>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</si>
  <si>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</si>
  <si>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</si>
  <si>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</si>
  <si>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</si>
  <si>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</si>
  <si>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</si>
  <si>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</si>
  <si>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</si>
  <si>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</si>
  <si>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</si>
  <si>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</si>
  <si>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</si>
  <si>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</si>
  <si>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</si>
  <si>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</si>
  <si>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</si>
  <si>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</si>
  <si>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</si>
  <si>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</si>
  <si>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</si>
  <si>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</si>
  <si>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</si>
  <si>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</si>
  <si>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</si>
  <si>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</si>
  <si>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</si>
  <si>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</si>
  <si>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</si>
  <si>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</si>
  <si>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</si>
  <si>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</si>
  <si>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</si>
  <si>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</si>
  <si>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</si>
  <si>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</si>
  <si>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</si>
  <si>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</si>
  <si>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</si>
  <si>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</si>
  <si>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</si>
  <si>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</si>
  <si>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</si>
  <si>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</si>
  <si>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</si>
  <si>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</si>
  <si>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</si>
  <si>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</si>
  <si>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</si>
  <si>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</si>
  <si>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</si>
  <si>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</si>
  <si>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</si>
  <si>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</si>
  <si>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</si>
  <si>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</si>
  <si>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</si>
  <si>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</si>
  <si>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</si>
  <si>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</si>
  <si>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</si>
  <si>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</si>
  <si>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</si>
  <si>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</si>
  <si>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</si>
  <si>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</si>
  <si>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</si>
  <si>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</si>
  <si>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</si>
  <si>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</si>
  <si>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</si>
  <si>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</si>
  <si>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</si>
  <si>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</si>
  <si>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</si>
  <si>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</si>
  <si>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</si>
  <si>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</si>
  <si>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</si>
  <si>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</si>
  <si>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</si>
  <si>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</si>
  <si>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</si>
  <si>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</si>
  <si>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</si>
  <si>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</si>
  <si>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</si>
  <si>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</si>
  <si>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</si>
  <si>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</si>
  <si>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</si>
  <si>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</si>
  <si>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</si>
  <si>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</si>
  <si>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</si>
  <si>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</si>
  <si>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</si>
  <si>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</si>
  <si>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</si>
  <si>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</si>
  <si>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</si>
  <si>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</si>
  <si>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</si>
  <si>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</si>
  <si>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</si>
  <si>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</si>
  <si>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</si>
  <si>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</si>
  <si>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</si>
  <si>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</si>
  <si>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</si>
  <si>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</si>
  <si>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</si>
  <si>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</si>
  <si>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</si>
  <si>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</si>
  <si>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</si>
  <si>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</si>
  <si>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</si>
  <si>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</si>
  <si>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</si>
  <si>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</si>
  <si>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</si>
  <si>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</si>
  <si>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</si>
  <si>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</si>
  <si>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</si>
  <si>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</si>
  <si>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</si>
  <si>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</si>
  <si>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</si>
  <si>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</si>
  <si>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</si>
  <si>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</si>
  <si>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</si>
  <si>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</si>
  <si>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</si>
  <si>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</si>
  <si>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</si>
  <si>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</si>
  <si>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</si>
  <si>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</si>
  <si>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</si>
  <si>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</si>
  <si>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</si>
  <si>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</si>
  <si>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</si>
  <si>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</si>
  <si>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</si>
  <si>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</si>
  <si>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</si>
  <si>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</si>
  <si>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</si>
  <si>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</si>
  <si>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</si>
  <si>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</si>
  <si>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</si>
  <si>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</si>
  <si>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</si>
  <si>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</si>
  <si>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</si>
  <si>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</si>
  <si>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</si>
  <si>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</si>
  <si>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</si>
  <si>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</si>
  <si>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</si>
  <si>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</si>
  <si>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</si>
  <si>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</si>
  <si>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</si>
  <si>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</si>
  <si>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</si>
  <si>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</si>
  <si>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</si>
  <si>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</si>
  <si>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</si>
  <si>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</si>
  <si>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</si>
  <si>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</si>
  <si>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</si>
  <si>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</si>
  <si>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</si>
  <si>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</si>
  <si>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</si>
  <si>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</si>
  <si>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</si>
  <si>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</si>
  <si>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</si>
  <si>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</si>
  <si>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</si>
  <si>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</si>
  <si>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</si>
  <si>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</si>
  <si>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</si>
  <si>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</si>
  <si>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</si>
  <si>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</si>
  <si>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</si>
  <si>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</si>
  <si>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</si>
  <si>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</si>
  <si>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</si>
  <si>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</si>
  <si>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</si>
  <si>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</si>
  <si>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</si>
  <si>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</si>
  <si>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</si>
  <si>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</si>
  <si>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</si>
  <si>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</si>
  <si>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</si>
  <si>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</si>
  <si>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</si>
  <si>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</si>
  <si>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</si>
  <si>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</si>
  <si>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</si>
  <si>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</si>
  <si>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</si>
  <si>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</si>
  <si>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</si>
  <si>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</si>
  <si>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</si>
  <si>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</si>
  <si>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</si>
  <si>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</si>
  <si>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</si>
  <si>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</si>
  <si>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</si>
  <si>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</si>
  <si>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</si>
  <si>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</si>
  <si>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</si>
  <si>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</si>
  <si>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</si>
  <si>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</si>
  <si>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</si>
  <si>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</si>
  <si>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</si>
  <si>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</si>
  <si>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</si>
  <si>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</si>
  <si>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</si>
  <si>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</si>
  <si>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</si>
  <si>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</si>
  <si>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</si>
  <si>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</si>
  <si>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</si>
  <si>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</si>
  <si>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</si>
  <si>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</si>
  <si>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</si>
  <si>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</si>
  <si>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</si>
  <si>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</si>
  <si>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</si>
  <si>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</si>
  <si>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</si>
  <si>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</si>
  <si>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</si>
  <si>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</si>
  <si>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</si>
  <si>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</si>
  <si>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</si>
  <si>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</si>
  <si>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</si>
  <si>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</si>
  <si>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</si>
  <si>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</si>
  <si>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</si>
  <si>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</si>
  <si>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</si>
  <si>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</si>
  <si>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</si>
  <si>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</si>
  <si>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</si>
  <si>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</si>
  <si>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</si>
  <si>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</si>
  <si>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</si>
  <si>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</si>
  <si>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</si>
  <si>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</si>
  <si>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</si>
  <si>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</si>
  <si>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</si>
  <si>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</si>
  <si>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</si>
  <si>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</si>
  <si>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</si>
  <si>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</si>
  <si>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</si>
  <si>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</si>
  <si>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</si>
  <si>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</si>
  <si>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</si>
  <si>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</si>
  <si>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</si>
  <si>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</si>
  <si>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</si>
  <si>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</si>
  <si>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</si>
  <si>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</si>
  <si>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</si>
  <si>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</si>
  <si>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</si>
  <si>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</si>
  <si>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</si>
  <si>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</si>
  <si>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</si>
  <si>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</si>
  <si>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</si>
  <si>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</si>
  <si>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</si>
  <si>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</si>
  <si>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</si>
  <si>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</si>
  <si>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</si>
  <si>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</si>
  <si>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</si>
  <si>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</si>
  <si>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</si>
  <si>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</si>
  <si>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</si>
  <si>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</si>
  <si>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</si>
  <si>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</si>
  <si>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</si>
  <si>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</si>
  <si>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</si>
  <si>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</si>
  <si>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</si>
  <si>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</si>
  <si>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</si>
  <si>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</si>
  <si>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</si>
  <si>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</si>
  <si>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</si>
  <si>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</si>
  <si>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</si>
  <si>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</si>
  <si>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</si>
  <si>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</si>
  <si>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</si>
  <si>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</si>
  <si>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</si>
  <si>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</si>
  <si>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</si>
  <si>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</si>
  <si>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</si>
  <si>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</si>
  <si>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</si>
  <si>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</si>
  <si>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</si>
  <si>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</si>
  <si>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</si>
  <si>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</si>
  <si>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</si>
  <si>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</si>
  <si>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</si>
  <si>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</si>
  <si>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</si>
  <si>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</si>
  <si>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</si>
  <si>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</si>
  <si>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</si>
  <si>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</si>
  <si>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</si>
  <si>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</si>
  <si>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</si>
  <si>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</si>
  <si>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</si>
  <si>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</si>
  <si>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</si>
  <si>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</si>
  <si>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</si>
  <si>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</si>
  <si>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</si>
  <si>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</si>
  <si>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</si>
  <si>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</si>
  <si>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</si>
  <si>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</si>
  <si>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</si>
  <si>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</si>
  <si>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</si>
  <si>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</si>
  <si>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</si>
  <si>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</si>
  <si>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</si>
  <si>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</si>
  <si>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</si>
  <si>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</si>
  <si>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</si>
  <si>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</si>
  <si>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</si>
  <si>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</si>
  <si>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</si>
  <si>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</si>
  <si>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</si>
  <si>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</si>
  <si>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</si>
  <si>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</si>
  <si>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</si>
  <si>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</si>
  <si>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</si>
  <si>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</si>
  <si>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</si>
  <si>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</si>
  <si>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</si>
  <si>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</si>
  <si>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</si>
  <si>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</si>
  <si>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</si>
  <si>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</si>
  <si>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</si>
  <si>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</si>
  <si>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</si>
  <si>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</si>
  <si>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</si>
  <si>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</si>
  <si>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</si>
  <si>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</si>
  <si>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</si>
  <si>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</si>
  <si>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</si>
  <si>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</si>
  <si>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</si>
  <si>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</si>
  <si>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</si>
  <si>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</si>
  <si>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</si>
  <si>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</si>
  <si>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</si>
  <si>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</si>
  <si>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</si>
  <si>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</si>
  <si>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</si>
  <si>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</si>
  <si>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</si>
  <si>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</si>
  <si>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</si>
  <si>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</si>
  <si>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</si>
  <si>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</si>
  <si>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</si>
  <si>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</si>
  <si>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</si>
  <si>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</si>
  <si>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</si>
  <si>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</si>
  <si>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</si>
  <si>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</si>
  <si>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</si>
  <si>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</si>
  <si>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</si>
  <si>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</si>
  <si>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</si>
  <si>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</si>
  <si>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</si>
  <si>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</si>
  <si>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</si>
  <si>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</si>
  <si>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</si>
  <si>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</si>
  <si>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</si>
  <si>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</si>
  <si>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</si>
  <si>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</si>
  <si>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</si>
  <si>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</si>
  <si>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</si>
  <si>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</si>
  <si>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</si>
  <si>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</si>
  <si>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</si>
  <si>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</si>
  <si>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</si>
  <si>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</si>
  <si>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</si>
  <si>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</si>
  <si>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</si>
  <si>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</si>
  <si>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</si>
  <si>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</si>
  <si>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</si>
  <si>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</si>
  <si>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</si>
  <si>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</si>
  <si>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</si>
  <si>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</si>
  <si>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</si>
  <si>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</si>
  <si>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</si>
  <si>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</si>
  <si>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</si>
  <si>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</si>
  <si>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</si>
  <si>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</si>
  <si>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</si>
  <si>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</si>
  <si>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</si>
  <si>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</si>
  <si>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</si>
  <si>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</si>
  <si>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</si>
  <si>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</si>
  <si>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</si>
  <si>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</si>
  <si>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</si>
  <si>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</si>
  <si>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</si>
  <si>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</si>
  <si>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</si>
  <si>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</si>
  <si>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</si>
  <si>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</si>
  <si>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</si>
  <si>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</si>
  <si>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</si>
  <si>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</si>
  <si>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</si>
  <si>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</si>
  <si>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</si>
  <si>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</si>
  <si>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</si>
  <si>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</si>
  <si>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</si>
  <si>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</si>
  <si>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</si>
  <si>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</si>
  <si>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</si>
  <si>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</si>
  <si>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</si>
  <si>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</si>
  <si>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</si>
  <si>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</si>
  <si>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</si>
  <si>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</si>
  <si>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</si>
  <si>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</si>
  <si>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</si>
  <si>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</si>
  <si>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</si>
  <si>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</si>
  <si>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</si>
  <si>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</si>
  <si>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</si>
  <si>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</si>
  <si>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</si>
  <si>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</si>
  <si>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</si>
  <si>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</si>
  <si>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</si>
  <si>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</si>
  <si>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</si>
  <si>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</si>
  <si>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</si>
  <si>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</si>
  <si>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</si>
  <si>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</si>
  <si>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</si>
  <si>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</si>
  <si>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</si>
  <si>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</si>
  <si>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</si>
  <si>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</si>
  <si>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</si>
  <si>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</si>
  <si>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</si>
  <si>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</si>
  <si>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</si>
  <si>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</si>
  <si>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</si>
  <si>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</si>
  <si>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</si>
  <si>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</si>
  <si>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</si>
  <si>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</si>
  <si>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</si>
  <si>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</si>
  <si>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</si>
  <si>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</si>
  <si>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</si>
  <si>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</si>
  <si>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</si>
  <si>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</si>
  <si>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</si>
  <si>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</si>
  <si>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</si>
  <si>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</si>
  <si>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</si>
  <si>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</si>
  <si>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</si>
  <si>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</si>
  <si>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</si>
  <si>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</si>
  <si>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</si>
  <si>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</si>
  <si>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</si>
  <si>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</si>
  <si>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</si>
  <si>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</si>
  <si>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</si>
  <si>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</si>
  <si>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</si>
  <si>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</si>
  <si>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</si>
  <si>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</si>
  <si>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</si>
  <si>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</si>
  <si>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</si>
  <si>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</si>
  <si>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</si>
  <si>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</si>
  <si>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</si>
  <si>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</si>
  <si>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</si>
  <si>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</si>
  <si>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</si>
  <si>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</si>
  <si>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</si>
  <si>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</si>
  <si>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</si>
  <si>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</si>
  <si>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</si>
  <si>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</si>
  <si>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</si>
  <si>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</si>
  <si>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</si>
  <si>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</si>
  <si>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</si>
  <si>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</si>
  <si>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</si>
  <si>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</si>
  <si>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</si>
  <si>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</si>
  <si>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</si>
  <si>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</si>
  <si>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</si>
  <si>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</si>
  <si>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</si>
  <si>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</si>
  <si>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</si>
  <si>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</si>
  <si>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</si>
  <si>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</si>
  <si>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</si>
  <si>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</si>
  <si>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</si>
  <si>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</si>
  <si>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</si>
  <si>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</si>
  <si>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</si>
  <si>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</si>
  <si>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</si>
  <si>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</si>
  <si>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</si>
  <si>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</si>
  <si>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</si>
  <si>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</si>
  <si>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</si>
  <si>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</si>
  <si>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</si>
  <si>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</si>
  <si>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</si>
  <si>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</si>
  <si>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</si>
  <si>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</si>
  <si>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</si>
  <si>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</si>
  <si>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</si>
  <si>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</si>
  <si>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</si>
  <si>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</si>
  <si>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</si>
  <si>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</si>
  <si>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</si>
  <si>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</si>
  <si>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</si>
  <si>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</si>
  <si>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</si>
  <si>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</si>
  <si>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</si>
  <si>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</si>
  <si>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</si>
  <si>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</si>
  <si>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</si>
  <si>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</si>
  <si>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</si>
  <si>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</si>
  <si>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</si>
  <si>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</si>
  <si>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</si>
  <si>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</si>
  <si>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</si>
  <si>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</si>
  <si>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</si>
  <si>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</si>
  <si>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</si>
  <si>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</si>
  <si>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</si>
  <si>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</si>
  <si>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</si>
  <si>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</si>
  <si>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</si>
  <si>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</si>
  <si>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</si>
  <si>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</si>
  <si>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</si>
  <si>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</si>
  <si>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</si>
  <si>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</si>
  <si>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</si>
  <si>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</si>
  <si>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</si>
  <si>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</si>
  <si>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</si>
  <si>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</si>
  <si>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</si>
  <si>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</si>
  <si>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</si>
  <si>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</si>
  <si>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</si>
  <si>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</si>
  <si>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</si>
  <si>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</si>
  <si>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</si>
  <si>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</si>
  <si>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</si>
  <si>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</si>
  <si>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</si>
  <si>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</si>
  <si>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</si>
  <si>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</si>
  <si>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</si>
  <si>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</si>
  <si>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</si>
  <si>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</si>
  <si>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</si>
  <si>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</si>
  <si>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</si>
  <si>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</si>
  <si>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</si>
  <si>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</si>
  <si>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</si>
  <si>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</si>
  <si>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</si>
  <si>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</si>
  <si>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</si>
  <si>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</si>
  <si>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</si>
  <si>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</si>
  <si>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</si>
  <si>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</si>
  <si>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</si>
  <si>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</si>
  <si>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</si>
  <si>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</si>
  <si>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</si>
  <si>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</si>
  <si>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</si>
  <si>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</si>
  <si>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</si>
  <si>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</si>
  <si>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</si>
  <si>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</si>
  <si>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</si>
  <si>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</si>
  <si>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</si>
  <si>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</si>
  <si>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</si>
  <si>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</si>
  <si>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</si>
  <si>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</si>
  <si>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</si>
  <si>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</si>
  <si>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</si>
  <si>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</si>
  <si>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</si>
  <si>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</si>
  <si>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</si>
  <si>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</si>
  <si>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</si>
  <si>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</si>
  <si>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</si>
  <si>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</si>
  <si>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</si>
  <si>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</si>
  <si>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</si>
  <si>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</si>
  <si>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</si>
  <si>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</si>
  <si>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</si>
  <si>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</si>
  <si>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</si>
  <si>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</si>
  <si>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</si>
  <si>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</si>
  <si>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</si>
  <si>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</si>
  <si>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</si>
  <si>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</si>
  <si>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</si>
  <si>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</si>
  <si>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</si>
  <si>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</si>
  <si>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</si>
  <si>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</si>
  <si>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</si>
  <si>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</si>
  <si>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</si>
  <si>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</si>
  <si>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</si>
  <si>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</si>
  <si>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</si>
  <si>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</si>
  <si>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</si>
  <si>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</si>
  <si>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</si>
  <si>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</si>
  <si>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</si>
  <si>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</si>
  <si>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</si>
  <si>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</si>
  <si>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</si>
  <si>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</si>
  <si>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</si>
  <si>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</si>
  <si>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</si>
  <si>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</si>
  <si>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</si>
  <si>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</si>
  <si>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</si>
  <si>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</si>
  <si>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</si>
  <si>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</si>
  <si>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</si>
  <si>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</si>
  <si>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</si>
  <si>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</si>
  <si>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</si>
  <si>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</si>
  <si>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</si>
  <si>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</si>
  <si>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</si>
  <si>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</si>
  <si>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</si>
  <si>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</si>
  <si>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</si>
  <si>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</si>
  <si>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</si>
  <si>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</si>
  <si>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</si>
  <si>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</si>
  <si>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</si>
  <si>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</si>
  <si>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</si>
  <si>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</si>
  <si>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</si>
  <si>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</si>
  <si>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</si>
  <si>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</si>
  <si>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</si>
  <si>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</si>
  <si>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</si>
  <si>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</si>
  <si>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</si>
  <si>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</si>
  <si>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</si>
  <si>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</si>
  <si>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</si>
  <si>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</si>
  <si>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</si>
  <si>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</si>
  <si>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</si>
  <si>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</si>
  <si>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</si>
  <si>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</si>
  <si>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</si>
  <si>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</si>
  <si>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</si>
  <si>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</si>
  <si>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</si>
  <si>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</si>
  <si>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</si>
  <si>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</si>
  <si>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</si>
  <si>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</si>
  <si>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</si>
  <si>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</si>
  <si>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</si>
  <si>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</si>
  <si>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</si>
  <si>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</si>
  <si>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</si>
  <si>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</si>
  <si>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</si>
  <si>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</si>
  <si>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</si>
  <si>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</si>
  <si>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</si>
  <si>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</si>
  <si>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</si>
  <si>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</si>
  <si>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</si>
  <si>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</si>
  <si>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</si>
  <si>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</si>
  <si>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</si>
  <si>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</si>
  <si>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</si>
  <si>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</si>
  <si>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</si>
  <si>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</si>
  <si>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</si>
  <si>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</si>
  <si>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</si>
  <si>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</si>
  <si>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</si>
  <si>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</si>
  <si>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</si>
  <si>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</si>
  <si>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</si>
  <si>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</si>
  <si>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</si>
  <si>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</si>
  <si>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</si>
  <si>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</si>
  <si>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</si>
  <si>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</si>
  <si>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</si>
  <si>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</si>
  <si>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</si>
  <si>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</si>
  <si>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</si>
  <si>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</si>
  <si>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</si>
  <si>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</si>
  <si>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</si>
  <si>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</si>
  <si>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</si>
  <si>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</si>
  <si>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</si>
  <si>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</si>
  <si>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</si>
  <si>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</si>
  <si>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</si>
  <si>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</si>
  <si>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</si>
  <si>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</si>
  <si>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</si>
  <si>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</si>
  <si>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</si>
  <si>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</si>
  <si>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</si>
  <si>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</si>
  <si>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</si>
  <si>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</si>
  <si>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</si>
  <si>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</si>
  <si>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</si>
  <si>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</si>
  <si>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</si>
  <si>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</si>
  <si>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</si>
  <si>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</si>
  <si>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</si>
  <si>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</si>
  <si>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</si>
  <si>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</si>
  <si>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</si>
  <si>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</si>
  <si>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</si>
  <si>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</si>
  <si>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</si>
  <si>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</si>
  <si>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</si>
  <si>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</si>
  <si>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</si>
  <si>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</si>
  <si>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</si>
  <si>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</si>
  <si>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</si>
  <si>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</si>
  <si>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</si>
  <si>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</si>
  <si>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</si>
  <si>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</si>
  <si>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</si>
  <si>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</si>
  <si>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</si>
  <si>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</si>
  <si>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</si>
  <si>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</si>
  <si>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</si>
  <si>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</si>
  <si>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</si>
  <si>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</si>
  <si>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</si>
  <si>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</si>
  <si>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</si>
  <si>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</si>
  <si>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</si>
  <si>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</si>
  <si>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</si>
  <si>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</si>
  <si>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</si>
  <si>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</si>
  <si>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</si>
  <si>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</si>
  <si>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</si>
  <si>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</si>
  <si>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</si>
  <si>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</si>
  <si>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</si>
  <si>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</si>
  <si>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</si>
  <si>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</si>
  <si>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</si>
  <si>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</si>
  <si>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</si>
  <si>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</si>
  <si>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</si>
  <si>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</si>
  <si>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</si>
  <si>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</si>
  <si>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</si>
  <si>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</si>
  <si>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</si>
  <si>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</si>
  <si>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</si>
  <si>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</si>
  <si>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</si>
  <si>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</si>
  <si>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</si>
  <si>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</si>
  <si>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</si>
  <si>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</si>
  <si>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</si>
  <si>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</si>
  <si>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</si>
  <si>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</si>
  <si>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</si>
  <si>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</si>
  <si>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</si>
  <si>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</si>
  <si>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</si>
  <si>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</si>
  <si>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</si>
  <si>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</si>
  <si>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</si>
  <si>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</si>
  <si>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</si>
  <si>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</si>
  <si>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</si>
  <si>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</si>
  <si>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</si>
  <si>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</si>
  <si>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</si>
  <si>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</si>
  <si>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</si>
  <si>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</si>
  <si>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</si>
  <si>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</si>
  <si>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</si>
  <si>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</si>
  <si>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</si>
  <si>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</si>
  <si>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</si>
  <si>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</si>
  <si>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</si>
  <si>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</si>
  <si>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</si>
  <si>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</si>
  <si>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</si>
  <si>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</si>
  <si>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</si>
  <si>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</si>
  <si>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</si>
  <si>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</si>
  <si>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</si>
  <si>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</si>
  <si>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</si>
  <si>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</si>
  <si>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</si>
  <si>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</si>
  <si>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</si>
  <si>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</si>
  <si>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</si>
  <si>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</si>
  <si>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</si>
  <si>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</si>
  <si>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</si>
  <si>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</si>
  <si>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</si>
  <si>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</si>
  <si>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</si>
  <si>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</si>
  <si>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</si>
  <si>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</si>
  <si>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</si>
  <si>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</si>
  <si>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</si>
  <si>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</si>
  <si>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</si>
  <si>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</si>
  <si>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</si>
  <si>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</si>
  <si>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</si>
  <si>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</si>
  <si>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</si>
  <si>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</si>
  <si>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</si>
  <si>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</si>
  <si>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</si>
  <si>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</si>
  <si>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</si>
  <si>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</si>
  <si>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</si>
  <si>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</si>
  <si>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</si>
  <si>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</si>
  <si>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</si>
  <si>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</si>
  <si>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</si>
  <si>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</si>
  <si>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</si>
  <si>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</si>
  <si>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</si>
  <si>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</si>
  <si>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</si>
  <si>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</si>
  <si>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</si>
  <si>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</si>
  <si>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</si>
  <si>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</si>
  <si>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</si>
  <si>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</si>
  <si>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</si>
  <si>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</si>
  <si>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</si>
  <si>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</si>
  <si>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</si>
  <si>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</si>
  <si>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</si>
  <si>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</si>
  <si>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</si>
  <si>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</si>
  <si>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</si>
  <si>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</si>
  <si>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</si>
  <si>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</si>
  <si>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</si>
  <si>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</si>
  <si>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</si>
  <si>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</si>
  <si>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</si>
  <si>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</si>
  <si>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</si>
  <si>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</si>
  <si>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</si>
  <si>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</si>
  <si>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</si>
  <si>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</si>
  <si>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</si>
  <si>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</si>
  <si>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</si>
  <si>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</si>
  <si>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</si>
  <si>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</si>
  <si>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</si>
  <si>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</si>
  <si>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</si>
  <si>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</si>
  <si>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</si>
  <si>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</si>
  <si>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</si>
  <si>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</si>
  <si>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</si>
  <si>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</si>
  <si>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</si>
  <si>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</si>
  <si>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</si>
  <si>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</si>
  <si>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</si>
  <si>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</si>
  <si>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</si>
  <si>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</si>
  <si>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</si>
  <si>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</si>
  <si>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</si>
  <si>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</si>
  <si>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</si>
  <si>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</si>
  <si>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</si>
  <si>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</si>
  <si>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</si>
  <si>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</si>
  <si>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</si>
  <si>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</si>
  <si>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</si>
  <si>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</si>
  <si>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</si>
  <si>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</si>
  <si>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</si>
  <si>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</si>
  <si>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</si>
  <si>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</si>
  <si>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</si>
  <si>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</si>
  <si>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</si>
  <si>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</si>
  <si>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</si>
  <si>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</si>
  <si>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</si>
  <si>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</si>
  <si>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</si>
  <si>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</si>
  <si>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</si>
  <si>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</si>
  <si>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</si>
  <si>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</si>
  <si>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</si>
  <si>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</si>
  <si>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</si>
  <si>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</si>
  <si>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</si>
  <si>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</si>
  <si>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</si>
  <si>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</si>
  <si>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</si>
  <si>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</si>
  <si>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</si>
  <si>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</si>
  <si>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</si>
  <si>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</si>
  <si>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</si>
  <si>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</si>
  <si>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</si>
  <si>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</si>
  <si>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</si>
  <si>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</si>
  <si>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</si>
  <si>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</si>
  <si>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</si>
  <si>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</si>
  <si>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</si>
  <si>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</si>
  <si>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</si>
  <si>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</si>
  <si>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</si>
  <si>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</si>
  <si>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</si>
  <si>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</si>
  <si>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</si>
  <si>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</si>
  <si>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</si>
  <si>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</si>
  <si>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</si>
  <si>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</si>
  <si>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</si>
  <si>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</si>
  <si>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</si>
  <si>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</si>
  <si>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</si>
  <si>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</si>
  <si>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</si>
  <si>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</si>
  <si>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</si>
  <si>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</si>
  <si>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</si>
  <si>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</si>
  <si>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</si>
  <si>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</si>
  <si>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</si>
  <si>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</si>
  <si>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</si>
  <si>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</si>
  <si>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</si>
  <si>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</si>
  <si>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</si>
  <si>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</si>
  <si>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</si>
  <si>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</si>
  <si>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</si>
  <si>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</si>
  <si>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</si>
  <si>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</si>
  <si>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</si>
  <si>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</si>
  <si>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</si>
  <si>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</si>
  <si>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</si>
  <si>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</si>
  <si>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</si>
  <si>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</si>
  <si>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</si>
  <si>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</si>
  <si>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</si>
  <si>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</si>
  <si>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</si>
  <si>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</si>
  <si>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</si>
  <si>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</si>
  <si>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</si>
  <si>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</si>
  <si>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</si>
  <si>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</si>
  <si>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</si>
  <si>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</si>
  <si>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</si>
  <si>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</si>
  <si>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</si>
  <si>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</si>
  <si>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</si>
  <si>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</si>
  <si>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</si>
  <si>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</si>
  <si>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</si>
  <si>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</si>
  <si>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</si>
  <si>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</si>
  <si>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</si>
  <si>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</si>
  <si>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</si>
  <si>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</si>
  <si>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</si>
  <si>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</si>
  <si>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</si>
  <si>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</si>
  <si>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</si>
  <si>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</si>
  <si>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</si>
  <si>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</si>
  <si>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</si>
  <si>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</si>
  <si>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</si>
  <si>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</si>
  <si>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</si>
  <si>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</si>
  <si>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</si>
  <si>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</si>
  <si>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</si>
  <si>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</si>
  <si>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</si>
  <si>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</si>
  <si>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</si>
  <si>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</si>
  <si>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</si>
  <si>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</si>
  <si>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</si>
  <si>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</si>
  <si>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</si>
  <si>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</si>
  <si>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</si>
  <si>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</si>
  <si>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</si>
  <si>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</si>
  <si>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</si>
  <si>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</si>
  <si>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</si>
  <si>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</si>
  <si>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</si>
  <si>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</si>
  <si>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</si>
  <si>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</si>
  <si>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</si>
  <si>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</si>
  <si>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</si>
  <si>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</si>
  <si>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</si>
  <si>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</si>
  <si>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</si>
  <si>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</si>
  <si>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</si>
  <si>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</si>
  <si>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</si>
  <si>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</si>
  <si>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</si>
  <si>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</si>
  <si>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</si>
  <si>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</si>
  <si>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</si>
  <si>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</si>
  <si>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</si>
  <si>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</si>
  <si>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</si>
  <si>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</si>
  <si>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</si>
  <si>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</si>
  <si>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</si>
  <si>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</si>
  <si>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</si>
  <si>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</si>
  <si>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</si>
  <si>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</si>
  <si>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</si>
  <si>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</si>
  <si>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</si>
  <si>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</si>
  <si>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</si>
  <si>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</si>
  <si>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</si>
  <si>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</si>
  <si>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</si>
  <si>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</si>
  <si>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</si>
  <si>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</si>
  <si>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</si>
  <si>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</si>
  <si>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</si>
  <si>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</si>
  <si>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</si>
  <si>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</si>
  <si>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</si>
  <si>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</si>
  <si>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</si>
  <si>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</si>
  <si>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</si>
  <si>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</si>
  <si>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</si>
  <si>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</si>
  <si>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</si>
  <si>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</si>
  <si>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</si>
  <si>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</si>
  <si>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</si>
  <si>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</si>
  <si>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</si>
  <si>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</si>
  <si>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</si>
  <si>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</si>
  <si>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</si>
  <si>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</si>
  <si>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</si>
  <si>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</si>
  <si>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</si>
  <si>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</si>
  <si>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</si>
  <si>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</si>
  <si>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</si>
  <si>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</si>
  <si>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</si>
  <si>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</si>
  <si>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</si>
  <si>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</si>
  <si>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</si>
  <si>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</si>
  <si>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</si>
  <si>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</si>
  <si>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</si>
  <si>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</si>
  <si>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</si>
  <si>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</si>
  <si>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</si>
  <si>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</si>
  <si>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</si>
  <si>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</si>
  <si>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</si>
  <si>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</si>
  <si>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</si>
  <si>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</si>
  <si>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</si>
  <si>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</si>
  <si>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</si>
  <si>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</si>
  <si>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</si>
  <si>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</si>
  <si>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</si>
  <si>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</si>
  <si>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</si>
  <si>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</si>
  <si>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</si>
  <si>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</si>
  <si>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</si>
  <si>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</si>
  <si>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</si>
  <si>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</si>
  <si>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</si>
  <si>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</si>
  <si>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</si>
  <si>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</si>
  <si>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</si>
  <si>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</si>
  <si>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</si>
  <si>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</si>
  <si>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</si>
  <si>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</si>
  <si>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</si>
  <si>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</si>
  <si>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</si>
  <si>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</si>
  <si>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</si>
  <si>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</si>
  <si>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</si>
  <si>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</si>
  <si>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</si>
  <si>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</si>
  <si>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</si>
  <si>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</si>
  <si>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</si>
  <si>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</si>
  <si>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</si>
  <si>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</si>
  <si>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</si>
  <si>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</si>
  <si>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</si>
  <si>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</si>
  <si>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</si>
  <si>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</si>
  <si>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</si>
  <si>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</si>
  <si>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</si>
  <si>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</si>
  <si>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</si>
  <si>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</si>
  <si>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</si>
  <si>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</si>
  <si>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</si>
  <si>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</si>
  <si>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</si>
  <si>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</si>
  <si>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</si>
  <si>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</si>
  <si>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</si>
  <si>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</si>
  <si>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</si>
  <si>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</si>
  <si>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</si>
  <si>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</si>
  <si>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</si>
  <si>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</si>
  <si>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</si>
  <si>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</si>
  <si>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</si>
  <si>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</si>
  <si>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</si>
  <si>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</si>
  <si>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</si>
  <si>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</si>
  <si>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</si>
  <si>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</si>
  <si>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</si>
  <si>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</si>
  <si>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</si>
  <si>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</si>
  <si>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</si>
  <si>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</si>
  <si>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</si>
  <si>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</si>
  <si>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</si>
  <si>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</si>
  <si>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</si>
  <si>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</si>
  <si>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</si>
  <si>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</si>
  <si>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</si>
  <si>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</si>
  <si>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</si>
  <si>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</si>
  <si>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</si>
  <si>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</si>
  <si>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</si>
  <si>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</si>
  <si>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</si>
  <si>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</si>
  <si>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</si>
  <si>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</si>
  <si>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</si>
  <si>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</si>
  <si>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</si>
  <si>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</si>
  <si>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</si>
  <si>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</si>
  <si>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</si>
  <si>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</si>
  <si>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</si>
  <si>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</si>
  <si>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</si>
  <si>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</si>
  <si>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</si>
  <si>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</si>
  <si>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</si>
  <si>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</si>
  <si>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</si>
  <si>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</si>
  <si>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</si>
  <si>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</si>
  <si>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</si>
  <si>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</si>
  <si>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</si>
  <si>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</si>
  <si>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</si>
  <si>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</si>
  <si>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</si>
  <si>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</si>
  <si>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</si>
  <si>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</si>
  <si>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</si>
  <si>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</si>
  <si>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</si>
  <si>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</si>
  <si>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</si>
  <si>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</si>
  <si>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</si>
  <si>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</si>
  <si>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</si>
  <si>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</si>
  <si>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</si>
  <si>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</si>
  <si>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</si>
  <si>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</si>
  <si>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</si>
  <si>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</si>
  <si>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</si>
  <si>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</si>
  <si>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</si>
  <si>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</si>
  <si>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</si>
  <si>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</si>
  <si>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</si>
  <si>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</si>
  <si>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</si>
  <si>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</si>
  <si>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</si>
  <si>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</si>
  <si>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</si>
  <si>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</si>
  <si>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</si>
  <si>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</si>
  <si>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</si>
  <si>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</si>
  <si>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</si>
  <si>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</si>
  <si>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</si>
  <si>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</si>
  <si>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</si>
  <si>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</si>
  <si>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</si>
  <si>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</si>
  <si>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</si>
  <si>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</si>
  <si>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</si>
  <si>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</si>
  <si>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</si>
  <si>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</si>
  <si>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</si>
  <si>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</si>
  <si>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</si>
  <si>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</si>
  <si>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</si>
  <si>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</si>
  <si>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</si>
  <si>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</si>
  <si>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</si>
  <si>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</si>
  <si>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</si>
  <si>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</si>
  <si>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</si>
  <si>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</si>
  <si>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</si>
  <si>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</si>
  <si>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</si>
  <si>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</si>
  <si>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</si>
  <si>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</si>
  <si>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</si>
  <si>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</si>
  <si>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</si>
  <si>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</si>
  <si>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</si>
  <si>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</si>
  <si>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</si>
  <si>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</si>
  <si>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</si>
  <si>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</si>
  <si>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</si>
  <si>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</si>
  <si>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</si>
  <si>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</si>
  <si>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</si>
  <si>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</si>
  <si>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</si>
  <si>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</si>
  <si>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</si>
  <si>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</si>
  <si>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</si>
  <si>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</si>
  <si>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</si>
  <si>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</si>
  <si>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</si>
  <si>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</si>
  <si>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</si>
  <si>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</si>
  <si>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</si>
  <si>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</si>
  <si>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</si>
  <si>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</si>
  <si>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</si>
  <si>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</si>
  <si>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</si>
  <si>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</si>
  <si>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</si>
  <si>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</si>
  <si>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</si>
  <si>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</si>
  <si>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</si>
  <si>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</si>
  <si>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</si>
  <si>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</si>
  <si>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</si>
  <si>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</si>
  <si>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</si>
  <si>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</si>
  <si>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</si>
  <si>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</si>
  <si>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</si>
  <si>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</si>
  <si>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</si>
  <si>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</si>
  <si>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</si>
  <si>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</si>
  <si>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</si>
  <si>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</si>
  <si>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</si>
  <si>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</si>
  <si>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</si>
  <si>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</si>
  <si>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</si>
  <si>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</si>
  <si>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</si>
  <si>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</si>
  <si>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</si>
  <si>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</si>
  <si>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</si>
  <si>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</si>
  <si>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</si>
  <si>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</si>
  <si>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</si>
  <si>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</si>
  <si>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</si>
  <si>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</si>
  <si>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</si>
  <si>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</si>
  <si>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</si>
  <si>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</si>
  <si>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</si>
  <si>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</si>
  <si>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</si>
  <si>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</si>
  <si>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</si>
  <si>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</si>
  <si>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</si>
  <si>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</si>
  <si>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</si>
  <si>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</si>
  <si>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</si>
  <si>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</si>
  <si>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</si>
  <si>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</si>
  <si>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</si>
  <si>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</si>
  <si>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</si>
  <si>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</si>
  <si>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</si>
  <si>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</si>
  <si>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</si>
  <si>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</si>
  <si>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</si>
  <si>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</si>
  <si>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</si>
  <si>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</si>
  <si>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</si>
  <si>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</si>
  <si>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</si>
  <si>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</si>
  <si>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</si>
  <si>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</si>
  <si>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</si>
  <si>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</si>
  <si>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</si>
  <si>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</si>
  <si>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</si>
  <si>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</si>
  <si>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</si>
  <si>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</si>
  <si>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</si>
  <si>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</si>
  <si>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</si>
  <si>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</si>
  <si>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</si>
  <si>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</si>
  <si>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</si>
  <si>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</si>
  <si>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</si>
  <si>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</si>
  <si>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</si>
  <si>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</si>
  <si>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</si>
  <si>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</si>
  <si>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</si>
  <si>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</si>
  <si>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</si>
  <si>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</si>
  <si>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</si>
  <si>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</si>
  <si>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</si>
  <si>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</si>
  <si>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</si>
  <si>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</si>
  <si>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</si>
  <si>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</si>
  <si>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</si>
  <si>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</si>
  <si>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</si>
  <si>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</si>
  <si>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</si>
  <si>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</si>
  <si>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</si>
  <si>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</si>
  <si>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</si>
  <si>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</si>
  <si>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</si>
  <si>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</si>
  <si>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</si>
  <si>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</si>
  <si>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</si>
  <si>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</si>
  <si>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</si>
  <si>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</si>
  <si>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</si>
  <si>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</si>
  <si>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</si>
  <si>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</si>
  <si>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</si>
  <si>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</si>
  <si>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</si>
  <si>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</si>
  <si>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</si>
  <si>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</si>
  <si>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</si>
  <si>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</si>
  <si>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</si>
  <si>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</si>
  <si>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</si>
  <si>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</si>
  <si>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</si>
  <si>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</si>
  <si>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</si>
  <si>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</si>
  <si>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</si>
  <si>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</si>
  <si>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</si>
  <si>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</si>
  <si>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</si>
  <si>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</si>
  <si>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</si>
  <si>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</si>
  <si>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</si>
  <si>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</si>
  <si>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</si>
  <si>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</si>
  <si>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</si>
  <si>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</si>
  <si>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</si>
  <si>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</si>
  <si>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</si>
  <si>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</si>
  <si>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</si>
  <si>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</si>
  <si>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</si>
  <si>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</si>
  <si>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</si>
  <si>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</si>
  <si>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</si>
  <si>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</si>
  <si>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</si>
  <si>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</si>
  <si>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</si>
  <si>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</si>
  <si>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</si>
  <si>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</si>
  <si>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</si>
  <si>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</si>
  <si>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</si>
  <si>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</si>
  <si>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</si>
  <si>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</si>
  <si>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</si>
  <si>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</si>
  <si>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</si>
  <si>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</si>
  <si>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</si>
  <si>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</si>
  <si>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</si>
  <si>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</si>
  <si>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</si>
  <si>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</si>
  <si>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</si>
  <si>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</si>
  <si>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</si>
  <si>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</si>
  <si>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</si>
  <si>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</si>
  <si>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</si>
  <si>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</si>
  <si>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</si>
  <si>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</si>
  <si>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</si>
  <si>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</si>
  <si>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</si>
  <si>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</si>
  <si>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</si>
  <si>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</si>
  <si>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</si>
  <si>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</si>
  <si>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</si>
  <si>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</si>
  <si>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</si>
  <si>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</si>
  <si>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</si>
  <si>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</si>
  <si>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</si>
  <si>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</si>
  <si>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</si>
  <si>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</si>
  <si>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</si>
  <si>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</si>
  <si>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</si>
  <si>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</si>
  <si>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</si>
  <si>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</si>
  <si>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</si>
  <si>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</si>
  <si>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</si>
  <si>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</si>
  <si>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</si>
  <si>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</si>
  <si>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</si>
  <si>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</si>
  <si>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</si>
  <si>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</si>
  <si>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</si>
  <si>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</si>
  <si>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</si>
  <si>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</si>
  <si>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</si>
  <si>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</si>
  <si>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</si>
  <si>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</si>
  <si>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</si>
  <si>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</si>
  <si>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</si>
  <si>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</si>
  <si>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</si>
  <si>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</si>
  <si>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</si>
  <si>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</si>
  <si>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</si>
  <si>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</si>
  <si>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</si>
  <si>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</si>
  <si>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</si>
  <si>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</si>
  <si>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</si>
  <si>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</si>
  <si>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</si>
  <si>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</si>
  <si>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</si>
  <si>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</si>
  <si>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</si>
  <si>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</si>
  <si>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</si>
  <si>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</si>
  <si>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</si>
  <si>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</si>
  <si>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</si>
  <si>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</si>
  <si>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</si>
  <si>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</si>
  <si>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</si>
  <si>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</si>
  <si>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</si>
  <si>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</si>
  <si>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</si>
  <si>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</si>
  <si>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</si>
  <si>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</si>
  <si>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</si>
  <si>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</si>
  <si>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</si>
  <si>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</si>
  <si>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</si>
  <si>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</si>
  <si>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</si>
  <si>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</si>
  <si>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</si>
  <si>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</si>
  <si>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</si>
  <si>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</si>
  <si>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</si>
  <si>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</si>
  <si>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</si>
  <si>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</si>
  <si>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</si>
  <si>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</si>
  <si>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</si>
  <si>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</si>
  <si>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</si>
  <si>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</si>
  <si>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</si>
  <si>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</si>
  <si>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</si>
  <si>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</si>
  <si>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</si>
  <si>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</si>
  <si>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</si>
  <si>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</si>
  <si>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</si>
  <si>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</si>
  <si>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</si>
  <si>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</si>
  <si>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</si>
  <si>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</si>
  <si>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</si>
  <si>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</si>
  <si>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</si>
  <si>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</si>
  <si>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</si>
  <si>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</si>
  <si>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</si>
  <si>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</si>
  <si>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</si>
  <si>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</si>
  <si>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</si>
  <si>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</si>
  <si>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</si>
  <si>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</si>
  <si>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</si>
  <si>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</si>
  <si>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</si>
  <si>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</si>
  <si>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</si>
  <si>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</si>
  <si>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</si>
  <si>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</si>
  <si>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</si>
  <si>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</si>
  <si>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</si>
  <si>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</si>
  <si>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</si>
  <si>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</si>
  <si>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</si>
  <si>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</si>
  <si>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</si>
  <si>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</si>
  <si>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</si>
  <si>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</si>
  <si>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</si>
  <si>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</si>
  <si>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</si>
  <si>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</si>
  <si>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</si>
  <si>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</si>
  <si>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</si>
  <si>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</si>
  <si>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</si>
  <si>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</si>
  <si>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</si>
  <si>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</si>
  <si>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</si>
  <si>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</si>
  <si>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</si>
  <si>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</si>
  <si>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</si>
  <si>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</si>
  <si>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</si>
  <si>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</si>
  <si>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</si>
  <si>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</si>
  <si>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</si>
  <si>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</si>
  <si>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</si>
  <si>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</si>
  <si>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</si>
  <si>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</si>
  <si>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</si>
  <si>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</si>
  <si>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</si>
  <si>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</si>
  <si>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</si>
  <si>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</si>
  <si>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</si>
  <si>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</si>
  <si>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</si>
  <si>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</si>
  <si>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</si>
  <si>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</si>
  <si>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</si>
  <si>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</si>
  <si>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</si>
  <si>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</si>
  <si>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</si>
  <si>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</si>
  <si>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</si>
  <si>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</si>
  <si>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</si>
  <si>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</si>
  <si>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</si>
  <si>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</si>
  <si>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</si>
  <si>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</si>
  <si>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</si>
  <si>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</si>
  <si>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</si>
  <si>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</si>
  <si>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</si>
  <si>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</si>
  <si>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</si>
  <si>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</si>
  <si>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</si>
  <si>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</si>
  <si>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</si>
  <si>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</si>
  <si>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</si>
  <si>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</si>
  <si>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</si>
  <si>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</si>
  <si>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</si>
  <si>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</si>
  <si>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</si>
  <si>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</si>
  <si>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</si>
  <si>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</si>
  <si>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</si>
  <si>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</si>
  <si>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</si>
  <si>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</si>
  <si>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</si>
  <si>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</si>
  <si>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</si>
  <si>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</si>
  <si>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</si>
  <si>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</si>
  <si>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</si>
  <si>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</si>
  <si>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</si>
  <si>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</si>
  <si>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</si>
  <si>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</si>
  <si>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</si>
  <si>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</si>
  <si>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</si>
  <si>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</si>
  <si>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</si>
  <si>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</si>
  <si>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</si>
  <si>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</si>
  <si>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</si>
  <si>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</si>
  <si>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</si>
  <si>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</si>
  <si>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</si>
  <si>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</si>
  <si>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</si>
  <si>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</si>
  <si>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</si>
  <si>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</si>
  <si>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</si>
  <si>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</si>
  <si>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</si>
  <si>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</si>
  <si>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</si>
  <si>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</si>
  <si>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</si>
  <si>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</si>
  <si>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</si>
  <si>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</si>
  <si>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</si>
  <si>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</si>
  <si>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</si>
  <si>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</si>
  <si>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</si>
  <si>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</si>
  <si>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</si>
  <si>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</si>
  <si>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</si>
  <si>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</si>
  <si>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</si>
  <si>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</si>
  <si>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</si>
  <si>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</si>
  <si>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</si>
  <si>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</si>
  <si>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</si>
  <si>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</si>
  <si>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</si>
  <si>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</si>
  <si>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</si>
  <si>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</si>
  <si>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</si>
  <si>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</si>
  <si>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</si>
  <si>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</si>
  <si>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</si>
  <si>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</si>
  <si>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</si>
  <si>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</si>
  <si>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</si>
  <si>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</si>
  <si>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</si>
  <si>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</si>
  <si>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</si>
  <si>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</si>
  <si>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</si>
  <si>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</si>
  <si>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</si>
  <si>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</si>
  <si>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</si>
  <si>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</si>
  <si>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</si>
  <si>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</si>
  <si>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</si>
  <si>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</si>
  <si>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</si>
  <si>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</si>
  <si>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</si>
  <si>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</si>
  <si>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</si>
  <si>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</si>
  <si>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</si>
  <si>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</si>
  <si>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</si>
  <si>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</si>
  <si>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</si>
  <si>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</si>
  <si>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</si>
  <si>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</si>
  <si>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</si>
  <si>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</si>
  <si>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</si>
  <si>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</si>
  <si>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</si>
  <si>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</si>
  <si>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</si>
  <si>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</si>
  <si>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</si>
  <si>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</si>
  <si>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</si>
  <si>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</si>
  <si>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</si>
  <si>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</si>
  <si>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</si>
  <si>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</si>
  <si>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</si>
  <si>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</si>
  <si>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</si>
  <si>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</si>
  <si>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</si>
  <si>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</si>
  <si>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</si>
  <si>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</si>
  <si>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</si>
  <si>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</si>
  <si>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</si>
  <si>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</si>
  <si>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</si>
  <si>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</si>
  <si>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</si>
  <si>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</si>
  <si>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</si>
  <si>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</si>
  <si>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</si>
  <si>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</si>
  <si>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</si>
  <si>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</si>
  <si>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</si>
  <si>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</si>
  <si>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</si>
  <si>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</si>
  <si>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</si>
  <si>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</si>
  <si>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</si>
  <si>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</si>
  <si>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</si>
  <si>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</si>
  <si>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</si>
  <si>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</si>
  <si>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</si>
  <si>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</si>
  <si>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</si>
  <si>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</si>
  <si>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</si>
  <si>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</si>
  <si>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</si>
  <si>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</si>
  <si>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</si>
  <si>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</si>
  <si>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</si>
  <si>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</si>
  <si>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</si>
  <si>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</si>
  <si>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</si>
  <si>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</si>
  <si>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</si>
  <si>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</si>
  <si>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</si>
  <si>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</si>
  <si>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</si>
  <si>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</si>
  <si>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</si>
  <si>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</si>
  <si>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</si>
  <si>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</si>
  <si>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</si>
  <si>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</si>
  <si>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</si>
  <si>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</si>
  <si>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</si>
  <si>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</si>
  <si>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</si>
  <si>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</si>
  <si>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</si>
  <si>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</si>
  <si>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</si>
  <si>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</si>
  <si>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</si>
  <si>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</si>
  <si>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</si>
  <si>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</si>
  <si>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</si>
  <si>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</si>
  <si>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</si>
  <si>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</si>
  <si>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</si>
  <si>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</si>
  <si>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</si>
  <si>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</si>
  <si>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</si>
  <si>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</si>
  <si>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</si>
  <si>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</si>
  <si>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</si>
  <si>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</si>
  <si>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</si>
  <si>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</si>
  <si>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</si>
  <si>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</si>
  <si>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</si>
  <si>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</si>
  <si>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</si>
  <si>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</si>
  <si>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</si>
  <si>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</si>
  <si>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</si>
  <si>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</si>
  <si>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</si>
  <si>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</si>
  <si>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</si>
  <si>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</si>
  <si>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</si>
  <si>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</si>
  <si>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</si>
  <si>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</si>
  <si>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</si>
  <si>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</si>
  <si>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</si>
  <si>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</si>
  <si>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</si>
  <si>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</si>
  <si>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</si>
  <si>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</si>
  <si>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</si>
  <si>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</si>
  <si>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</si>
  <si>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</si>
  <si>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</si>
  <si>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</si>
  <si>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</si>
  <si>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</si>
  <si>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</si>
  <si>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</si>
  <si>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</si>
  <si>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</si>
  <si>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</si>
  <si>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</si>
  <si>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</si>
  <si>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</si>
  <si>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</si>
  <si>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</si>
  <si>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</si>
  <si>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</si>
  <si>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</si>
  <si>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</si>
  <si>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</si>
  <si>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</si>
  <si>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</si>
  <si>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</si>
  <si>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</si>
  <si>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</si>
  <si>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</si>
  <si>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</si>
  <si>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</si>
  <si>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</si>
  <si>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</si>
  <si>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</si>
  <si>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</si>
  <si>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</si>
  <si>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</si>
  <si>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</si>
  <si>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</si>
  <si>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</si>
  <si>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</si>
  <si>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</si>
  <si>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</si>
  <si>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</si>
  <si>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</si>
  <si>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</si>
  <si>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</si>
  <si>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</si>
  <si>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</si>
  <si>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</si>
  <si>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</si>
  <si>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</si>
  <si>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</si>
  <si>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</si>
  <si>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</si>
  <si>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</si>
  <si>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</si>
  <si>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</si>
  <si>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</si>
  <si>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</si>
  <si>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</si>
  <si>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</si>
  <si>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</si>
  <si>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</si>
  <si>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</si>
  <si>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</si>
  <si>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</si>
  <si>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</si>
  <si>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</si>
  <si>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</si>
  <si>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</si>
  <si>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</si>
  <si>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</si>
  <si>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</si>
  <si>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</si>
  <si>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</si>
  <si>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</si>
  <si>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</si>
  <si>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</si>
  <si>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</si>
  <si>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</si>
  <si>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</si>
  <si>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</si>
  <si>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</si>
  <si>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</si>
  <si>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</si>
  <si>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</si>
  <si>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</si>
  <si>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</si>
  <si>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</si>
  <si>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</si>
  <si>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</si>
  <si>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</si>
  <si>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</si>
  <si>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</si>
  <si>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</si>
  <si>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</si>
  <si>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</si>
  <si>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</si>
  <si>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</si>
  <si>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</si>
  <si>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</si>
  <si>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</si>
  <si>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</si>
  <si>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</si>
  <si>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</si>
  <si>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</si>
  <si>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</si>
  <si>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</si>
  <si>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</si>
  <si>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</si>
  <si>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</si>
  <si>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</si>
  <si>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</si>
  <si>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</si>
  <si>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</si>
  <si>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</si>
  <si>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</si>
  <si>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</si>
  <si>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</si>
  <si>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</si>
  <si>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</si>
  <si>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</si>
  <si>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</si>
  <si>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</si>
  <si>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</si>
  <si>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</si>
  <si>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</si>
  <si>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</si>
  <si>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</si>
  <si>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</si>
  <si>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</si>
  <si>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</si>
  <si>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</si>
  <si>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</si>
  <si>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</si>
  <si>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</si>
  <si>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</si>
  <si>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</si>
  <si>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</si>
  <si>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</si>
  <si>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</si>
  <si>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</si>
  <si>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</si>
  <si>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</si>
  <si>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</si>
  <si>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</si>
  <si>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</si>
  <si>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</si>
  <si>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</si>
  <si>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</si>
  <si>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</si>
  <si>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</si>
  <si>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</si>
  <si>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</si>
  <si>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</si>
  <si>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</si>
  <si>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</si>
  <si>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</si>
  <si>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</si>
  <si>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</si>
  <si>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</si>
  <si>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</si>
  <si>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</si>
  <si>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</si>
  <si>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</si>
  <si>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</si>
  <si>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</si>
  <si>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</si>
  <si>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</si>
  <si>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</si>
  <si>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</si>
  <si>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</si>
  <si>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</si>
  <si>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</si>
  <si>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</si>
  <si>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</si>
  <si>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</si>
  <si>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</si>
  <si>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</si>
  <si>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</si>
  <si>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</si>
  <si>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</si>
  <si>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</si>
  <si>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</si>
  <si>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</si>
  <si>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</si>
  <si>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</si>
  <si>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</si>
  <si>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</si>
  <si>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</si>
  <si>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</si>
  <si>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</si>
  <si>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</si>
  <si>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</si>
  <si>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</si>
  <si>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</si>
  <si>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</si>
  <si>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</si>
  <si>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</si>
  <si>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</si>
  <si>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</si>
  <si>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</si>
  <si>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</si>
  <si>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</si>
  <si>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</si>
  <si>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</si>
  <si>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</si>
  <si>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</si>
  <si>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</si>
  <si>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</si>
  <si>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</si>
  <si>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</si>
  <si>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</si>
  <si>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</si>
  <si>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</si>
  <si>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</si>
  <si>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</si>
  <si>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</si>
  <si>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</si>
  <si>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</si>
  <si>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</si>
  <si>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</si>
  <si>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</si>
  <si>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</si>
  <si>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</si>
  <si>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</si>
  <si>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</si>
  <si>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</si>
  <si>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</si>
  <si>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</si>
  <si>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</si>
  <si>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</si>
  <si>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</si>
  <si>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</si>
  <si>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</si>
  <si>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</si>
  <si>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</si>
  <si>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</si>
  <si>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</si>
  <si>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</si>
  <si>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</si>
  <si>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</si>
  <si>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</si>
  <si>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</si>
  <si>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</si>
  <si>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</si>
  <si>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</si>
  <si>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</si>
  <si>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</si>
  <si>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</si>
  <si>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</si>
  <si>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</si>
  <si>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</si>
  <si>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</si>
  <si>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</si>
  <si>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</si>
  <si>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</si>
  <si>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</si>
  <si>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</si>
  <si>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</si>
  <si>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</si>
  <si>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</si>
  <si>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</si>
  <si>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</si>
  <si>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</si>
  <si>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</si>
  <si>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</si>
  <si>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</si>
  <si>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</si>
  <si>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</si>
  <si>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</si>
  <si>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</si>
  <si>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</si>
  <si>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</si>
  <si>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</si>
  <si>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</si>
  <si>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</si>
  <si>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</si>
  <si>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</si>
  <si>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</si>
  <si>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</si>
  <si>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</si>
  <si>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</si>
  <si>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</si>
  <si>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</si>
  <si>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</si>
  <si>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</si>
  <si>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</si>
  <si>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</si>
  <si>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</si>
  <si>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</si>
  <si>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</si>
  <si>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</si>
  <si>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</si>
  <si>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</si>
  <si>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</si>
  <si>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</si>
  <si>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</si>
  <si>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</si>
  <si>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</si>
  <si>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</si>
  <si>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</si>
  <si>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</si>
  <si>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</si>
  <si>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</si>
  <si>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</si>
  <si>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</si>
  <si>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</si>
  <si>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</si>
  <si>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</si>
  <si>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</si>
  <si>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</si>
  <si>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</si>
  <si>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</si>
  <si>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</si>
  <si>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</si>
  <si>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</si>
  <si>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</si>
  <si>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</si>
  <si>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</si>
  <si>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</si>
  <si>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</si>
  <si>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</si>
  <si>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</si>
  <si>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</si>
  <si>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</si>
  <si>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</si>
  <si>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</si>
  <si>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</si>
  <si>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</si>
  <si>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</si>
  <si>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</si>
  <si>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</si>
  <si>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</si>
  <si>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</si>
  <si>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</si>
  <si>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</si>
  <si>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</si>
  <si>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</si>
  <si>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</si>
  <si>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</si>
  <si>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</si>
  <si>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</si>
  <si>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</si>
  <si>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</si>
  <si>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</si>
  <si>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</si>
  <si>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</si>
  <si>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</si>
  <si>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</si>
  <si>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</si>
  <si>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</si>
  <si>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</si>
  <si>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</si>
  <si>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</si>
  <si>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</si>
  <si>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</si>
  <si>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</si>
  <si>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</si>
  <si>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</si>
  <si>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</si>
  <si>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</si>
  <si>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</si>
  <si>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</si>
  <si>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</si>
  <si>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</si>
  <si>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</si>
  <si>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</si>
  <si>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</si>
  <si>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</si>
  <si>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</si>
  <si>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</si>
  <si>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</si>
  <si>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</si>
  <si>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</si>
  <si>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</si>
  <si>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</si>
  <si>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</si>
  <si>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</si>
  <si>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</si>
  <si>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</si>
  <si>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</si>
  <si>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</si>
  <si>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</si>
  <si>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</si>
  <si>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</si>
  <si>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</si>
  <si>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</si>
  <si>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</si>
  <si>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</si>
  <si>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</si>
  <si>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</si>
  <si>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</si>
  <si>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</si>
  <si>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</si>
  <si>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</si>
  <si>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</si>
  <si>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</si>
  <si>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</si>
  <si>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</si>
  <si>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</si>
  <si>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</si>
  <si>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</si>
  <si>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</si>
  <si>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</si>
  <si>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</si>
  <si>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</si>
  <si>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</si>
  <si>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</si>
  <si>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</si>
  <si>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</si>
  <si>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</si>
  <si>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</si>
  <si>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</si>
  <si>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</si>
  <si>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</si>
  <si>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</si>
  <si>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</si>
  <si>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</si>
  <si>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</si>
  <si>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</si>
  <si>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</si>
  <si>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</si>
  <si>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</si>
  <si>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</si>
  <si>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</si>
  <si>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</si>
  <si>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</si>
  <si>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</si>
  <si>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</si>
  <si>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</si>
  <si>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</si>
  <si>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</si>
  <si>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</si>
  <si>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</si>
  <si>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</si>
  <si>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</si>
  <si>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</si>
  <si>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</si>
  <si>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</si>
  <si>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</si>
  <si>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</si>
  <si>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</si>
  <si>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</si>
  <si>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</si>
  <si>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</si>
  <si>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</si>
  <si>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</si>
  <si>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</si>
  <si>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</si>
  <si>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</si>
  <si>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</si>
  <si>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</si>
  <si>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</si>
  <si>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</si>
  <si>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</si>
  <si>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</si>
  <si>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</si>
  <si>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</si>
  <si>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</si>
  <si>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</si>
  <si>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</si>
  <si>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</si>
  <si>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</si>
  <si>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</si>
  <si>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</si>
  <si>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</si>
  <si>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</si>
  <si>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</si>
  <si>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</si>
  <si>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</si>
  <si>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</si>
  <si>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</si>
  <si>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</si>
  <si>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</si>
  <si>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</si>
  <si>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</si>
  <si>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</si>
  <si>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</si>
  <si>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</si>
  <si>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</si>
  <si>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</si>
  <si>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</si>
  <si>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</si>
  <si>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</si>
  <si>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</si>
  <si>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</si>
  <si>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</si>
  <si>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</si>
  <si>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</si>
  <si>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</si>
  <si>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</si>
  <si>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</si>
  <si>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</si>
  <si>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</si>
  <si>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</si>
  <si>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</si>
  <si>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</si>
  <si>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</si>
  <si>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</si>
  <si>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</si>
  <si>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</si>
  <si>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</si>
  <si>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</si>
  <si>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</si>
  <si>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</si>
  <si>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</si>
  <si>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</si>
  <si>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</si>
  <si>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</si>
  <si>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</si>
  <si>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</si>
  <si>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</si>
  <si>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</si>
  <si>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</si>
  <si>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</si>
  <si>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</si>
  <si>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</si>
  <si>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</si>
  <si>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</si>
  <si>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</si>
  <si>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</si>
  <si>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</si>
  <si>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</si>
  <si>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</si>
  <si>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</si>
  <si>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</si>
  <si>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</si>
  <si>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</si>
  <si>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</si>
  <si>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</si>
  <si>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</si>
  <si>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</si>
  <si>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</si>
  <si>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</si>
  <si>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</si>
  <si>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</si>
  <si>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</si>
  <si>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</si>
  <si>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</si>
  <si>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</si>
  <si>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</si>
  <si>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</si>
  <si>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</si>
  <si>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</si>
  <si>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</si>
  <si>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</si>
  <si>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</si>
  <si>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</si>
  <si>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</si>
  <si>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</si>
  <si>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</si>
  <si>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</si>
  <si>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</si>
  <si>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</si>
  <si>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</si>
  <si>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</si>
  <si>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</si>
  <si>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</si>
  <si>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</si>
  <si>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</si>
  <si>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</si>
  <si>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</si>
  <si>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</si>
  <si>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</si>
  <si>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</si>
  <si>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</si>
  <si>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</si>
  <si>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</si>
  <si>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</si>
  <si>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</si>
  <si>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</si>
  <si>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</si>
  <si>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</si>
  <si>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</si>
  <si>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</si>
  <si>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</si>
  <si>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</si>
  <si>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</si>
  <si>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</si>
  <si>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</si>
  <si>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</si>
  <si>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</si>
  <si>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</si>
  <si>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</si>
  <si>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</si>
  <si>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</si>
  <si>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</si>
  <si>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</si>
  <si>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</si>
  <si>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</si>
  <si>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</si>
  <si>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</si>
  <si>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</si>
  <si>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</si>
  <si>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</si>
  <si>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</si>
  <si>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</si>
  <si>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</si>
  <si>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</si>
  <si>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</si>
  <si>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</si>
  <si>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</si>
  <si>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</si>
  <si>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</si>
  <si>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</si>
  <si>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</si>
  <si>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</si>
  <si>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</si>
  <si>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</si>
  <si>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</si>
  <si>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</si>
  <si>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</si>
  <si>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</si>
  <si>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</si>
  <si>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</si>
  <si>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</si>
  <si>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</si>
  <si>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</si>
  <si>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</si>
  <si>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</si>
  <si>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</si>
  <si>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</si>
  <si>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</si>
  <si>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</si>
  <si>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</si>
  <si>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</si>
  <si>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</si>
  <si>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</si>
  <si>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</si>
  <si>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</si>
  <si>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</si>
  <si>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</si>
  <si>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</si>
  <si>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</si>
  <si>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</si>
  <si>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</si>
  <si>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</si>
  <si>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</si>
  <si>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</si>
  <si>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</si>
  <si>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</si>
  <si>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</si>
  <si>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</si>
  <si>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</si>
  <si>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</si>
  <si>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</si>
  <si>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</si>
  <si>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</si>
  <si>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</si>
  <si>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</si>
  <si>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</si>
  <si>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</si>
  <si>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</si>
  <si>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</si>
  <si>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</si>
  <si>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</si>
  <si>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</si>
  <si>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</si>
  <si>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</si>
  <si>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</si>
  <si>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</si>
  <si>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</si>
  <si>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</si>
  <si>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</si>
  <si>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</si>
  <si>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</si>
  <si>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</si>
  <si>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</si>
  <si>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</si>
  <si>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</si>
  <si>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</si>
  <si>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</si>
  <si>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</si>
  <si>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</si>
  <si>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</si>
  <si>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</si>
  <si>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</si>
  <si>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</si>
  <si>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</si>
  <si>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</si>
  <si>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</si>
  <si>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</si>
  <si>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</si>
  <si>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</si>
  <si>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</si>
  <si>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</si>
  <si>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</si>
  <si>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</si>
  <si>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</si>
  <si>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</si>
  <si>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</si>
  <si>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</si>
  <si>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</si>
  <si>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</si>
  <si>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</si>
  <si>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</si>
  <si>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</si>
  <si>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</si>
  <si>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</si>
  <si>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</si>
  <si>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</si>
  <si>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</si>
  <si>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</si>
  <si>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</si>
  <si>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</si>
  <si>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</si>
  <si>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</si>
  <si>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</si>
  <si>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</si>
  <si>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</si>
  <si>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</si>
  <si>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</si>
  <si>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</si>
  <si>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</si>
  <si>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</si>
  <si>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</si>
  <si>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</si>
  <si>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</si>
  <si>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</si>
  <si>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</si>
  <si>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</si>
  <si>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</si>
  <si>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</si>
  <si>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</si>
  <si>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</si>
  <si>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</si>
  <si>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</si>
  <si>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</si>
  <si>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</si>
  <si>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</si>
  <si>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</si>
  <si>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</si>
  <si>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</si>
  <si>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</si>
  <si>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</si>
  <si>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</si>
  <si>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</si>
  <si>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</si>
  <si>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</si>
  <si>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</si>
  <si>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</si>
  <si>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</si>
  <si>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</si>
  <si>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</si>
  <si>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</si>
  <si>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</si>
  <si>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</si>
  <si>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</si>
  <si>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</si>
  <si>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</si>
  <si>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</si>
  <si>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</si>
  <si>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</si>
  <si>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</si>
  <si>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</si>
  <si>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</si>
  <si>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</si>
  <si>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</si>
  <si>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</si>
  <si>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</si>
  <si>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</si>
  <si>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</si>
  <si>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</si>
  <si>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</si>
  <si>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</si>
  <si>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</si>
  <si>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</si>
  <si>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</si>
  <si>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</si>
  <si>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</si>
  <si>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</si>
  <si>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</si>
  <si>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</si>
  <si>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</si>
  <si>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</si>
  <si>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</si>
  <si>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</si>
  <si>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</si>
  <si>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</si>
  <si>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</si>
  <si>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</si>
  <si>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</si>
  <si>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</si>
  <si>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</si>
  <si>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</si>
  <si>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</si>
  <si>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</si>
  <si>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</si>
  <si>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</si>
  <si>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</si>
  <si>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</si>
  <si>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</si>
  <si>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</si>
  <si>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</si>
  <si>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</si>
  <si>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</si>
  <si>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</si>
  <si>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</si>
  <si>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</si>
  <si>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</si>
  <si>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</si>
  <si>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</si>
  <si>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</si>
  <si>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</si>
  <si>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</si>
  <si>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</si>
  <si>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</si>
  <si>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</si>
  <si>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</si>
  <si>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</si>
  <si>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</si>
  <si>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</si>
  <si>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</si>
  <si>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</si>
  <si>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</si>
  <si>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</si>
  <si>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</si>
  <si>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</si>
  <si>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</si>
  <si>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</si>
  <si>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</si>
  <si>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</si>
  <si>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</si>
  <si>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</si>
  <si>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</si>
  <si>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</si>
  <si>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</si>
  <si>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</si>
  <si>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</si>
  <si>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</si>
  <si>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</si>
  <si>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</si>
  <si>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</si>
  <si>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</si>
  <si>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</si>
  <si>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</si>
  <si>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</si>
  <si>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</si>
  <si>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</si>
  <si>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</si>
  <si>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</si>
  <si>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</si>
  <si>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</si>
  <si>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</si>
  <si>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</si>
  <si>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</si>
  <si>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</si>
  <si>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</si>
  <si>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</si>
  <si>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</si>
  <si>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</si>
  <si>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</si>
  <si>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</si>
  <si>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</si>
  <si>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</si>
  <si>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</si>
  <si>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</si>
  <si>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</si>
  <si>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</si>
  <si>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</si>
  <si>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</si>
  <si>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</si>
  <si>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</si>
  <si>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</si>
  <si>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</si>
  <si>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</si>
  <si>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</si>
  <si>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</si>
  <si>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</si>
  <si>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</si>
  <si>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</si>
  <si>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</si>
  <si>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</si>
  <si>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</si>
  <si>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</si>
  <si>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</si>
  <si>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</si>
  <si>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</si>
  <si>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</si>
  <si>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</si>
  <si>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</si>
  <si>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</si>
  <si>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</si>
  <si>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</si>
  <si>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</si>
  <si>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</si>
  <si>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</si>
  <si>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</si>
  <si>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</si>
  <si>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</si>
  <si>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</si>
  <si>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</si>
  <si>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</si>
  <si>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</si>
  <si>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</si>
  <si>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</si>
  <si>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</si>
  <si>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</si>
  <si>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</si>
  <si>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</si>
  <si>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</si>
  <si>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</si>
  <si>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</si>
  <si>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</si>
  <si>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</si>
  <si>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</si>
  <si>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</si>
  <si>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</si>
  <si>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</si>
  <si>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</si>
  <si>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</si>
  <si>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</si>
  <si>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</si>
  <si>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</si>
  <si>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</si>
  <si>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</si>
  <si>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</si>
  <si>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</si>
  <si>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</si>
  <si>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</si>
  <si>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</si>
  <si>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</si>
  <si>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</si>
  <si>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</si>
  <si>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</si>
  <si>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</si>
  <si>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</si>
  <si>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</si>
  <si>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</si>
  <si>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</si>
  <si>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</si>
  <si>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</si>
  <si>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</si>
  <si>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</si>
  <si>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</si>
  <si>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</si>
  <si>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</si>
  <si>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</si>
  <si>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</si>
  <si>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</si>
  <si>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</si>
  <si>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</si>
  <si>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</si>
  <si>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</si>
  <si>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</si>
  <si>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</si>
  <si>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</si>
  <si>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</si>
  <si>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</si>
  <si>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</si>
  <si>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</si>
  <si>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</si>
  <si>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</si>
  <si>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</si>
  <si>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</si>
  <si>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</si>
  <si>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</si>
  <si>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</si>
  <si>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</si>
  <si>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</si>
  <si>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</si>
  <si>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</si>
  <si>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</si>
  <si>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</si>
  <si>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</si>
  <si>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</si>
  <si>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</si>
  <si>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</si>
  <si>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</si>
  <si>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</si>
  <si>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</si>
  <si>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</si>
  <si>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</si>
  <si>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</si>
  <si>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</si>
  <si>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</si>
  <si>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</si>
  <si>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</si>
  <si>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</si>
  <si>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</si>
  <si>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</si>
  <si>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</si>
  <si>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</si>
  <si>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</si>
  <si>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</si>
  <si>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</si>
  <si>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</si>
  <si>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</si>
  <si>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</si>
  <si>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</si>
  <si>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</si>
  <si>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</si>
  <si>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</si>
  <si>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</si>
  <si>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</si>
  <si>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</si>
  <si>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</si>
  <si>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</si>
  <si>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</si>
  <si>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</si>
  <si>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</si>
  <si>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</si>
  <si>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</si>
  <si>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</si>
  <si>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</si>
  <si>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</si>
  <si>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</si>
  <si>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</si>
  <si>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</si>
  <si>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</si>
  <si>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</si>
  <si>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</si>
  <si>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</si>
  <si>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</si>
  <si>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</si>
  <si>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</si>
  <si>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</si>
  <si>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</si>
  <si>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</si>
  <si>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</si>
  <si>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</si>
  <si>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</si>
  <si>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</si>
  <si>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</si>
  <si>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</si>
  <si>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</si>
  <si>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</si>
  <si>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</si>
  <si>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</si>
  <si>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</si>
  <si>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</si>
  <si>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</si>
  <si>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</si>
  <si>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</si>
  <si>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</si>
  <si>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</si>
  <si>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</si>
  <si>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</si>
  <si>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</si>
  <si>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</si>
  <si>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</si>
  <si>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</si>
  <si>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</si>
  <si>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</si>
  <si>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</si>
  <si>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</si>
  <si>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</si>
  <si>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</si>
  <si>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</si>
  <si>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</si>
  <si>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</si>
  <si>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</si>
  <si>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</si>
  <si>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</si>
  <si>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</si>
  <si>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</si>
  <si>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</si>
  <si>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</si>
  <si>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</si>
  <si>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</si>
  <si>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</si>
  <si>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</si>
  <si>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</si>
  <si>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</si>
  <si>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</si>
  <si>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</si>
  <si>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</si>
  <si>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</si>
  <si>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</si>
  <si>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</si>
  <si>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</si>
  <si>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</si>
  <si>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</si>
  <si>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</si>
  <si>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</si>
  <si>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</si>
  <si>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</si>
  <si>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</si>
  <si>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</si>
  <si>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</si>
  <si>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</si>
  <si>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</si>
  <si>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</si>
  <si>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</si>
  <si>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</si>
  <si>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</si>
  <si>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</si>
  <si>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</si>
  <si>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</si>
  <si>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</si>
  <si>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</si>
  <si>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</si>
  <si>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</si>
  <si>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</si>
  <si>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</si>
  <si>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</si>
  <si>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</si>
  <si>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</si>
  <si>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</si>
  <si>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</si>
  <si>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</si>
  <si>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</si>
  <si>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</si>
  <si>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</si>
  <si>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</si>
  <si>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</si>
  <si>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</si>
  <si>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</si>
  <si>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</si>
  <si>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</si>
  <si>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</si>
  <si>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</si>
  <si>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</si>
  <si>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</si>
  <si>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</si>
  <si>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</si>
  <si>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</si>
  <si>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</si>
  <si>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</si>
  <si>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</si>
  <si>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</si>
  <si>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</si>
  <si>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</si>
  <si>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</si>
  <si>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</si>
  <si>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</si>
  <si>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</si>
  <si>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</si>
  <si>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</si>
  <si>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</si>
  <si>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</si>
  <si>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</si>
  <si>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</si>
  <si>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</si>
  <si>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</si>
  <si>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</si>
  <si>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</si>
  <si>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</si>
  <si>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</si>
  <si>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</si>
  <si>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</si>
  <si>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</si>
  <si>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</si>
  <si>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</si>
  <si>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</si>
  <si>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</si>
  <si>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</si>
  <si>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</si>
  <si>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</si>
  <si>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</si>
  <si>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</si>
  <si>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</si>
  <si>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</si>
  <si>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</si>
  <si>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</si>
  <si>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</si>
  <si>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</si>
  <si>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</si>
  <si>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</si>
  <si>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</si>
  <si>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</si>
  <si>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</si>
  <si>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</si>
  <si>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</si>
  <si>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</si>
  <si>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</si>
  <si>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</si>
  <si>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</si>
  <si>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</si>
  <si>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</si>
  <si>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</si>
  <si>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</si>
  <si>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</si>
  <si>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</si>
  <si>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</si>
  <si>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</si>
  <si>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</si>
  <si>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</si>
  <si>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</si>
  <si>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</si>
  <si>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</si>
  <si>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</si>
  <si>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</si>
  <si>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</si>
  <si>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</si>
  <si>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</si>
  <si>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</si>
  <si>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</si>
  <si>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</si>
  <si>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</si>
  <si>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</si>
  <si>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</si>
  <si>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</si>
  <si>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</si>
  <si>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</si>
  <si>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</si>
  <si>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</si>
  <si>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</si>
  <si>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</si>
  <si>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</si>
  <si>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</si>
  <si>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</si>
  <si>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</si>
  <si>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</si>
  <si>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</si>
  <si>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</si>
  <si>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</si>
  <si>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</si>
  <si>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</si>
  <si>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</si>
  <si>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</si>
  <si>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</si>
  <si>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</si>
  <si>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</si>
  <si>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</si>
  <si>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</si>
  <si>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</si>
  <si>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</si>
  <si>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</si>
  <si>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</si>
  <si>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</si>
  <si>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</si>
  <si>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</si>
  <si>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</si>
  <si>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</si>
  <si>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</si>
  <si>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</si>
  <si>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</si>
  <si>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</si>
  <si>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</si>
  <si>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</si>
  <si>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</si>
  <si>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</si>
  <si>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</si>
  <si>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</si>
  <si>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</si>
  <si>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</si>
  <si>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</si>
  <si>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</si>
  <si>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</si>
  <si>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</si>
  <si>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</si>
  <si>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</si>
  <si>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</si>
  <si>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</si>
  <si>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</si>
  <si>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</si>
  <si>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</si>
  <si>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</si>
  <si>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</si>
  <si>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</si>
  <si>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</si>
  <si>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</si>
  <si>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</si>
  <si>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</si>
  <si>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</si>
  <si>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</si>
  <si>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</si>
  <si>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</si>
  <si>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</si>
  <si>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</si>
  <si>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</si>
  <si>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</si>
  <si>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</si>
  <si>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</si>
  <si>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</si>
  <si>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</si>
  <si>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</si>
  <si>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</si>
  <si>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</si>
  <si>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</si>
  <si>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</si>
  <si>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</si>
  <si>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</si>
  <si>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</si>
  <si>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</si>
  <si>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</si>
  <si>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</si>
  <si>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</si>
  <si>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</si>
  <si>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</si>
  <si>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</si>
  <si>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</si>
  <si>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</si>
  <si>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</si>
  <si>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</si>
  <si>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</si>
  <si>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</si>
  <si>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</si>
  <si>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</si>
  <si>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</si>
  <si>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</si>
  <si>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</si>
  <si>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</si>
  <si>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</si>
  <si>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</si>
  <si>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</si>
  <si>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</si>
  <si>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</si>
  <si>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</si>
  <si>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</si>
  <si>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</si>
  <si>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</si>
  <si>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</si>
  <si>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</si>
  <si>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</si>
  <si>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</si>
  <si>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</si>
  <si>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</si>
  <si>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</si>
  <si>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</si>
  <si>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</si>
  <si>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</si>
  <si>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</si>
  <si>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</si>
  <si>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</si>
  <si>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</si>
  <si>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</si>
  <si>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</si>
  <si>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</si>
  <si>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</si>
  <si>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</si>
  <si>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</si>
  <si>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</si>
  <si>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</si>
  <si>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</si>
  <si>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</si>
  <si>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</si>
  <si>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</si>
  <si>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</si>
  <si>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</si>
  <si>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</si>
  <si>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</si>
  <si>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</si>
  <si>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</si>
  <si>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</si>
  <si>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</si>
  <si>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</si>
  <si>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</si>
  <si>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</si>
  <si>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</si>
  <si>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</si>
  <si>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</si>
  <si>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</si>
  <si>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</si>
  <si>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</si>
  <si>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</si>
  <si>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</si>
  <si>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</si>
  <si>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</si>
  <si>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</si>
  <si>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</si>
  <si>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</si>
  <si>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</si>
  <si>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</si>
  <si>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</si>
  <si>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</si>
  <si>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</si>
  <si>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</si>
  <si>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</si>
  <si>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</si>
  <si>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</si>
  <si>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</si>
  <si>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</si>
  <si>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</si>
  <si>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</si>
  <si>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</si>
  <si>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</si>
  <si>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</si>
  <si>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</si>
  <si>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</si>
  <si>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</si>
  <si>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</si>
  <si>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</si>
  <si>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</si>
  <si>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</si>
  <si>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</si>
  <si>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</si>
  <si>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</si>
  <si>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</si>
  <si>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</si>
  <si>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</si>
  <si>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</si>
  <si>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</si>
  <si>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</si>
  <si>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</si>
  <si>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</si>
  <si>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</si>
  <si>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</si>
  <si>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</si>
  <si>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</si>
  <si>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</si>
  <si>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</si>
  <si>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</si>
  <si>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</si>
  <si>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</si>
  <si>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</si>
  <si>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</si>
  <si>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</si>
  <si>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</si>
  <si>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</si>
  <si>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</si>
  <si>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</si>
  <si>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</si>
  <si>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</si>
  <si>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</si>
  <si>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</si>
  <si>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</si>
  <si>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</si>
  <si>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</si>
  <si>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</si>
  <si>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</si>
  <si>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</si>
  <si>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</si>
  <si>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</si>
  <si>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</si>
  <si>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</si>
  <si>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</si>
  <si>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</si>
  <si>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</si>
  <si>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</si>
  <si>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</si>
  <si>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</si>
  <si>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</si>
  <si>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</si>
  <si>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</si>
  <si>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</si>
  <si>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</si>
  <si>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</si>
  <si>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</si>
  <si>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</si>
  <si>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</si>
  <si>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</si>
  <si>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</si>
  <si>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</si>
  <si>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</si>
  <si>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</si>
  <si>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</si>
  <si>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</si>
  <si>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</si>
  <si>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</si>
  <si>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</si>
  <si>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</si>
  <si>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</si>
  <si>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</si>
  <si>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</si>
  <si>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</si>
  <si>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</si>
  <si>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</si>
  <si>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</si>
  <si>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</si>
  <si>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</si>
  <si>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</si>
  <si>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</si>
  <si>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</si>
  <si>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</si>
  <si>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</si>
  <si>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</si>
  <si>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</si>
  <si>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</si>
  <si>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</si>
  <si>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</si>
  <si>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</si>
  <si>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</si>
  <si>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</si>
  <si>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</si>
  <si>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</si>
  <si>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</si>
  <si>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</si>
  <si>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</si>
  <si>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</si>
  <si>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</si>
  <si>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</si>
  <si>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</si>
  <si>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</si>
  <si>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</si>
  <si>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</si>
  <si>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</si>
  <si>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</si>
  <si>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</si>
  <si>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</si>
  <si>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</si>
  <si>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</si>
  <si>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</si>
  <si>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</si>
  <si>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</si>
  <si>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</si>
  <si>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</si>
  <si>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</si>
  <si>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</si>
  <si>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</si>
  <si>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</si>
  <si>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</si>
  <si>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</si>
  <si>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</si>
  <si>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</si>
  <si>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</si>
  <si>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</si>
  <si>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</si>
  <si>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</si>
  <si>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</si>
  <si>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</si>
  <si>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</si>
  <si>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</si>
  <si>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</si>
  <si>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</si>
  <si>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</si>
  <si>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</si>
  <si>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</si>
  <si>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</si>
  <si>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</si>
  <si>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</si>
  <si>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</si>
  <si>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</si>
  <si>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</si>
  <si>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</si>
  <si>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</si>
  <si>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</si>
  <si>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</si>
  <si>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</si>
  <si>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</si>
  <si>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</si>
  <si>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</si>
  <si>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</si>
  <si>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</si>
  <si>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</si>
  <si>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</si>
  <si>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</si>
  <si>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</si>
  <si>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</si>
  <si>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</si>
  <si>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</si>
  <si>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</si>
  <si>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</si>
  <si>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</si>
  <si>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</si>
  <si>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</si>
  <si>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</si>
  <si>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</si>
  <si>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</si>
  <si>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</si>
  <si>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</si>
  <si>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</si>
  <si>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</si>
  <si>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</si>
  <si>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</si>
  <si>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</si>
  <si>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</si>
  <si>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</si>
  <si>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</si>
  <si>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</si>
  <si>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</si>
  <si>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</si>
  <si>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</si>
  <si>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</si>
  <si>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</si>
  <si>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</si>
  <si>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</si>
  <si>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</si>
  <si>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</si>
  <si>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</si>
  <si>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</si>
  <si>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</si>
  <si>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</si>
  <si>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</si>
  <si>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</si>
  <si>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</si>
  <si>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</si>
  <si>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</si>
  <si>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</si>
  <si>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</si>
  <si>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</si>
  <si>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</si>
  <si>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</si>
  <si>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</si>
  <si>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</si>
  <si>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</si>
  <si>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</si>
  <si>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</si>
  <si>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</si>
  <si>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</si>
  <si>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</si>
  <si>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</si>
  <si>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</si>
  <si>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</si>
  <si>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</si>
  <si>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</si>
  <si>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</si>
  <si>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</si>
  <si>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</si>
  <si>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</si>
  <si>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</si>
  <si>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</si>
  <si>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</si>
  <si>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</si>
  <si>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</si>
  <si>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</si>
  <si>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</si>
  <si>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</si>
  <si>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</si>
  <si>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</si>
  <si>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</si>
  <si>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</si>
  <si>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</si>
  <si>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</si>
  <si>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</si>
  <si>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</si>
  <si>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</si>
  <si>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</si>
  <si>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</si>
  <si>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</si>
  <si>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</si>
  <si>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</si>
  <si>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</si>
  <si>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</si>
  <si>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</si>
  <si>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</si>
  <si>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</si>
  <si>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</si>
  <si>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</si>
  <si>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</si>
  <si>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</si>
  <si>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</si>
  <si>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</si>
  <si>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</si>
  <si>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</si>
  <si>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</si>
  <si>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</si>
  <si>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</si>
  <si>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</si>
  <si>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</si>
  <si>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</si>
  <si>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</si>
  <si>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</si>
  <si>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</si>
  <si>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</si>
  <si>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</si>
  <si>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</si>
  <si>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</si>
  <si>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</si>
  <si>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</si>
  <si>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</si>
  <si>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</si>
  <si>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</si>
  <si>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</si>
  <si>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</si>
  <si>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</si>
  <si>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</si>
  <si>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</si>
  <si>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</si>
  <si>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</si>
  <si>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</si>
  <si>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</si>
  <si>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</si>
  <si>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</si>
  <si>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</si>
  <si>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</si>
  <si>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</si>
  <si>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</si>
  <si>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</si>
  <si>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</si>
  <si>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</si>
  <si>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</si>
  <si>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</si>
  <si>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</si>
  <si>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</si>
  <si>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</si>
  <si>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</si>
  <si>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</si>
  <si>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</si>
  <si>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</si>
  <si>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</si>
  <si>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</si>
  <si>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</si>
  <si>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</si>
  <si>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</si>
  <si>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</si>
  <si>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</si>
  <si>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</si>
  <si>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</si>
  <si>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</si>
  <si>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</si>
  <si>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</si>
  <si>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</si>
  <si>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</si>
  <si>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</si>
  <si>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</si>
  <si>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</si>
  <si>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</si>
  <si>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</si>
  <si>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</si>
  <si>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</si>
  <si>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</si>
  <si>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</si>
  <si>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</si>
  <si>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</si>
  <si>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</si>
  <si>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</si>
  <si>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</si>
  <si>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</si>
  <si>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</si>
  <si>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</si>
  <si>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</si>
  <si>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</si>
  <si>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</si>
  <si>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</si>
  <si>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</si>
  <si>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</si>
  <si>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</si>
  <si>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</si>
  <si>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</si>
  <si>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</si>
  <si>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</si>
  <si>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</si>
  <si>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</si>
  <si>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</si>
  <si>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</si>
  <si>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</si>
  <si>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</si>
  <si>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</si>
  <si>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</si>
  <si>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</si>
  <si>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</si>
  <si>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</si>
  <si>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</si>
  <si>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</si>
  <si>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</si>
  <si>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</si>
  <si>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</si>
  <si>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</si>
  <si>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</si>
  <si>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</si>
  <si>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</si>
  <si>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</si>
  <si>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</si>
  <si>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</si>
  <si>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</si>
  <si>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</si>
  <si>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</si>
  <si>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</si>
  <si>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</si>
  <si>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</si>
  <si>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</si>
  <si>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</si>
  <si>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</si>
  <si>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</si>
  <si>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</si>
  <si>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</si>
  <si>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</si>
  <si>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</si>
  <si>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</si>
  <si>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</si>
  <si>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</si>
  <si>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</si>
  <si>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</si>
  <si>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</si>
  <si>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</si>
  <si>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</si>
  <si>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</si>
  <si>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</si>
  <si>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</si>
  <si>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</si>
  <si>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</si>
  <si>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</si>
  <si>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</si>
  <si>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</si>
  <si>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</si>
  <si>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</si>
  <si>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</si>
  <si>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</si>
  <si>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</si>
  <si>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</si>
  <si>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</si>
  <si>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</si>
  <si>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</si>
  <si>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</si>
  <si>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</si>
  <si>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</si>
  <si>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</si>
  <si>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</si>
  <si>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</si>
  <si>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</si>
  <si>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</si>
  <si>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</si>
  <si>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</si>
  <si>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</si>
  <si>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</si>
  <si>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</si>
  <si>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</si>
  <si>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</si>
  <si>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</si>
  <si>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</si>
  <si>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</si>
  <si>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</si>
  <si>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</si>
  <si>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</si>
  <si>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</si>
  <si>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</si>
  <si>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</si>
  <si>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</si>
  <si>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</si>
  <si>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</si>
  <si>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</si>
  <si>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</si>
  <si>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</si>
  <si>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</si>
  <si>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</si>
  <si>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</si>
  <si>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</si>
  <si>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</si>
  <si>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</si>
  <si>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</si>
  <si>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</si>
  <si>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</si>
  <si>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</si>
  <si>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</si>
  <si>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</si>
  <si>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</si>
  <si>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</si>
  <si>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</si>
  <si>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</si>
  <si>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</si>
  <si>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</si>
  <si>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</si>
  <si>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</si>
  <si>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</si>
  <si>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</si>
  <si>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</si>
  <si>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</si>
  <si>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</si>
  <si>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</si>
  <si>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</si>
  <si>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</si>
  <si>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</si>
  <si>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</si>
  <si>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</si>
  <si>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</si>
  <si>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</si>
  <si>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</si>
  <si>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</si>
  <si>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</si>
  <si>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</si>
  <si>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</si>
  <si>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</si>
  <si>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</si>
  <si>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</si>
  <si>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</si>
  <si>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</si>
  <si>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</si>
  <si>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</si>
  <si>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</si>
  <si>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</si>
  <si>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</si>
  <si>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</si>
  <si>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</si>
  <si>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</si>
  <si>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</si>
  <si>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</si>
  <si>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</si>
  <si>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</si>
  <si>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</si>
  <si>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</si>
  <si>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</si>
  <si>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</si>
  <si>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</si>
  <si>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</si>
  <si>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</si>
  <si>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</si>
  <si>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</si>
  <si>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</si>
  <si>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</si>
  <si>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</si>
  <si>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</si>
  <si>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</si>
  <si>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</si>
  <si>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</si>
  <si>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</si>
  <si>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</si>
  <si>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</si>
  <si>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</si>
  <si>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</si>
  <si>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</si>
  <si>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</si>
  <si>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</si>
  <si>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</si>
  <si>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</si>
  <si>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</si>
  <si>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</si>
  <si>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</si>
  <si>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</si>
  <si>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</si>
  <si>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</si>
  <si>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</si>
  <si>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</si>
  <si>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</si>
  <si>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</si>
  <si>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</si>
  <si>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</si>
  <si>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</si>
  <si>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</si>
  <si>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</si>
  <si>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</si>
  <si>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</si>
  <si>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</si>
  <si>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</si>
  <si>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</si>
  <si>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</si>
  <si>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</si>
  <si>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</si>
  <si>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</si>
  <si>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</si>
  <si>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</si>
  <si>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</si>
  <si>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</si>
  <si>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</si>
  <si>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</si>
  <si>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</si>
  <si>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</si>
  <si>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</si>
  <si>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</si>
  <si>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</si>
  <si>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</si>
  <si>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</si>
  <si>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</si>
  <si>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</si>
  <si>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</si>
  <si>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</si>
  <si>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</si>
  <si>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</si>
  <si>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</si>
  <si>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</si>
  <si>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</si>
  <si>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</si>
  <si>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</si>
  <si>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</si>
  <si>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</si>
  <si>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</si>
  <si>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</si>
  <si>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</si>
  <si>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</si>
  <si>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</si>
  <si>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</si>
  <si>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</si>
  <si>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</si>
  <si>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</si>
  <si>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</si>
  <si>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</si>
  <si>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</si>
  <si>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</si>
  <si>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</si>
  <si>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</si>
  <si>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</si>
  <si>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</si>
  <si>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</si>
  <si>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</si>
  <si>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</si>
  <si>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</si>
  <si>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</si>
  <si>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</si>
  <si>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</si>
  <si>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</si>
  <si>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</si>
  <si>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</si>
  <si>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</si>
  <si>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</si>
  <si>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</si>
  <si>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</si>
  <si>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</si>
  <si>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</si>
  <si>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</si>
  <si>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</si>
  <si>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</si>
  <si>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</si>
  <si>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</si>
  <si>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</si>
  <si>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</si>
  <si>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</si>
  <si>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</si>
  <si>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</si>
  <si>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</si>
  <si>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</si>
  <si>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</si>
  <si>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</si>
  <si>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</si>
  <si>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</si>
  <si>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</si>
  <si>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</si>
  <si>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</si>
  <si>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</si>
  <si>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</si>
  <si>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</si>
  <si>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</si>
  <si>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</si>
  <si>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</si>
  <si>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</si>
  <si>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</si>
  <si>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</si>
  <si>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</si>
  <si>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</si>
  <si>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</si>
  <si>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</si>
  <si>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</si>
  <si>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</si>
  <si>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</si>
  <si>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</si>
  <si>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</si>
  <si>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</si>
  <si>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</si>
  <si>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</si>
  <si>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</si>
  <si>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</si>
  <si>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</si>
  <si>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</si>
  <si>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</si>
  <si>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</si>
  <si>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</si>
  <si>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</si>
  <si>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</si>
  <si>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</si>
  <si>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</si>
  <si>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</si>
  <si>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</si>
  <si>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</si>
  <si>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</si>
  <si>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</si>
  <si>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</si>
  <si>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</si>
  <si>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</si>
  <si>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</si>
  <si>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</si>
  <si>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</si>
  <si>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</si>
  <si>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</si>
  <si>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</si>
  <si>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</si>
  <si>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</si>
  <si>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</si>
  <si>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</si>
  <si>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</si>
  <si>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</si>
  <si>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</si>
  <si>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</si>
  <si>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</si>
  <si>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</si>
  <si>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</si>
  <si>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</si>
  <si>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</si>
  <si>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</si>
  <si>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</si>
  <si>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</si>
  <si>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</si>
  <si>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</si>
  <si>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</si>
  <si>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</si>
  <si>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</si>
  <si>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</si>
  <si>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</si>
  <si>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</si>
  <si>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</si>
  <si>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</si>
  <si>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</si>
  <si>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</si>
  <si>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</si>
  <si>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</si>
  <si>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</si>
  <si>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</si>
  <si>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</si>
  <si>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</si>
  <si>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</si>
  <si>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</si>
  <si>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</si>
  <si>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</si>
  <si>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</si>
  <si>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</si>
  <si>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</si>
  <si>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</si>
  <si>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</si>
  <si>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</si>
  <si>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</si>
  <si>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</si>
  <si>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</si>
  <si>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</si>
  <si>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</si>
  <si>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</si>
  <si>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</si>
  <si>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</si>
  <si>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</si>
  <si>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</si>
  <si>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</si>
  <si>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</si>
  <si>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</si>
  <si>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</si>
  <si>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</si>
  <si>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</si>
  <si>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</si>
  <si>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</si>
  <si>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</si>
  <si>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</si>
  <si>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</si>
  <si>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</si>
  <si>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</si>
  <si>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</si>
  <si>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</si>
  <si>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</si>
  <si>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</si>
  <si>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</si>
  <si>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</si>
  <si>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</si>
  <si>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</si>
  <si>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</si>
  <si>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</si>
  <si>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</si>
  <si>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</si>
  <si>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</si>
  <si>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</si>
  <si>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</si>
  <si>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</si>
  <si>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</si>
  <si>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</si>
  <si>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</si>
  <si>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</si>
  <si>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</si>
  <si>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</si>
  <si>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</si>
  <si>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</si>
  <si>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</si>
  <si>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</si>
  <si>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</si>
  <si>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</si>
  <si>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</si>
  <si>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</si>
  <si>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</si>
  <si>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</si>
  <si>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</si>
  <si>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</si>
  <si>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</si>
  <si>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</si>
  <si>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</si>
  <si>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</si>
  <si>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</si>
  <si>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</si>
  <si>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</si>
  <si>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</si>
  <si>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</si>
  <si>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</si>
  <si>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</si>
  <si>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</si>
  <si>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</si>
  <si>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</si>
  <si>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</si>
  <si>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</si>
  <si>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</si>
  <si>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</si>
  <si>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</si>
  <si>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</si>
  <si>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</si>
  <si>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</si>
  <si>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</si>
  <si>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</si>
  <si>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</si>
  <si>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</si>
  <si>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</si>
  <si>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</si>
  <si>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</si>
  <si>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</si>
  <si>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</si>
  <si>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</si>
  <si>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</si>
  <si>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</si>
  <si>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</si>
  <si>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</si>
  <si>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</si>
  <si>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</si>
  <si>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</si>
  <si>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</si>
  <si>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</si>
  <si>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</si>
  <si>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</si>
  <si>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</si>
  <si>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</si>
  <si>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</si>
  <si>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</si>
  <si>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</si>
  <si>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</si>
  <si>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</si>
  <si>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</si>
  <si>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</si>
  <si>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</si>
  <si>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</si>
  <si>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</si>
  <si>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</si>
  <si>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</si>
  <si>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</si>
  <si>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</si>
  <si>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</si>
  <si>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</si>
  <si>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</si>
  <si>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</si>
  <si>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</si>
  <si>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</si>
  <si>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</si>
  <si>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</si>
  <si>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</si>
  <si>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</si>
  <si>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</si>
  <si>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</si>
  <si>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</si>
  <si>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</si>
  <si>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</si>
  <si>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</si>
  <si>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</si>
  <si>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</si>
  <si>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</si>
  <si>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</si>
  <si>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</si>
  <si>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</si>
  <si>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</si>
  <si>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</si>
  <si>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</si>
  <si>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</si>
  <si>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</si>
  <si>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</si>
  <si>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</si>
  <si>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</si>
  <si>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</si>
  <si>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</si>
  <si>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</si>
  <si>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</si>
  <si>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</si>
  <si>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</si>
  <si>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</si>
  <si>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</si>
  <si>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</si>
  <si>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</si>
  <si>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</si>
  <si>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</si>
  <si>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</si>
  <si>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</si>
  <si>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</si>
  <si>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</si>
  <si>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</si>
  <si>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</si>
  <si>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</si>
  <si>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</si>
  <si>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</si>
  <si>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</si>
  <si>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</si>
  <si>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</si>
  <si>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</si>
  <si>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</si>
  <si>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</si>
  <si>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</si>
  <si>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</si>
  <si>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</si>
  <si>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</si>
  <si>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</si>
  <si>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</si>
  <si>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</si>
  <si>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</si>
  <si>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</si>
  <si>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</si>
  <si>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</si>
  <si>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</si>
  <si>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</si>
  <si>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</si>
  <si>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</si>
  <si>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</si>
  <si>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</si>
  <si>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</si>
  <si>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</si>
  <si>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</si>
  <si>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</si>
  <si>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</si>
  <si>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</si>
  <si>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</si>
  <si>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</si>
  <si>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</si>
  <si>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</si>
  <si>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</si>
  <si>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</si>
  <si>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</si>
  <si>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</si>
  <si>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</si>
  <si>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</si>
  <si>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</si>
  <si>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</si>
  <si>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</si>
  <si>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</si>
  <si>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</si>
  <si>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</si>
  <si>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</si>
  <si>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</si>
  <si>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</si>
  <si>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</si>
  <si>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</si>
  <si>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</si>
  <si>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</si>
  <si>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</si>
  <si>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</si>
  <si>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</si>
  <si>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</si>
  <si>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</si>
  <si>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</si>
  <si>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</si>
  <si>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</si>
  <si>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</si>
  <si>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</si>
  <si>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</si>
  <si>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</si>
  <si>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</si>
  <si>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</si>
  <si>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</si>
  <si>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</si>
  <si>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</si>
  <si>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</si>
  <si>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</si>
  <si>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</si>
  <si>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</si>
  <si>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</si>
  <si>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</si>
  <si>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</si>
  <si>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</si>
  <si>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</si>
  <si>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</si>
  <si>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</si>
  <si>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</si>
  <si>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</si>
  <si>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</si>
  <si>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</si>
  <si>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</si>
  <si>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</si>
  <si>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</si>
  <si>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</si>
  <si>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</si>
  <si>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</si>
  <si>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</si>
  <si>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</si>
  <si>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</si>
  <si>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</si>
  <si>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</si>
  <si>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</si>
  <si>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</si>
  <si>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</si>
  <si>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</si>
  <si>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</si>
  <si>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</si>
  <si>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</si>
  <si>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</si>
  <si>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</si>
  <si>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</si>
  <si>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</si>
  <si>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</si>
  <si>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</si>
  <si>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</si>
  <si>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</si>
  <si>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</si>
  <si>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</si>
  <si>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</si>
  <si>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</si>
  <si>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</si>
  <si>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</si>
  <si>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</si>
  <si>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</si>
  <si>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</si>
  <si>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</si>
  <si>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</si>
  <si>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</si>
  <si>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</si>
  <si>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</si>
  <si>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</si>
  <si>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</si>
  <si>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</si>
  <si>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</si>
  <si>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</si>
  <si>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</si>
  <si>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</si>
  <si>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</si>
  <si>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</si>
  <si>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</si>
  <si>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</si>
  <si>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</si>
  <si>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</si>
  <si>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</si>
  <si>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</si>
  <si>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</si>
  <si>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</si>
  <si>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</si>
  <si>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</si>
  <si>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</si>
  <si>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</si>
  <si>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</si>
  <si>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</si>
  <si>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</si>
  <si>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</si>
  <si>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</si>
  <si>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</si>
  <si>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</si>
  <si>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</si>
  <si>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</si>
  <si>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</si>
  <si>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</si>
  <si>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</si>
  <si>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</si>
  <si>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</si>
  <si>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</si>
  <si>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</si>
  <si>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</si>
  <si>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</si>
  <si>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</si>
  <si>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</si>
  <si>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</si>
  <si>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</si>
  <si>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</si>
  <si>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</si>
  <si>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</si>
  <si>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</si>
  <si>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</si>
  <si>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</si>
  <si>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</si>
  <si>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</si>
  <si>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</si>
  <si>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</si>
  <si>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</si>
  <si>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</si>
  <si>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</si>
  <si>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</si>
  <si>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</si>
  <si>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</si>
  <si>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</si>
  <si>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</si>
  <si>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</si>
  <si>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</si>
  <si>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</si>
  <si>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</si>
  <si>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</si>
  <si>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</si>
  <si>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</si>
  <si>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</si>
  <si>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</si>
  <si>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</si>
  <si>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</si>
  <si>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</si>
  <si>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</si>
  <si>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</si>
  <si>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</si>
  <si>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</si>
  <si>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</si>
  <si>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</si>
  <si>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</si>
  <si>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</si>
  <si>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</si>
  <si>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</si>
  <si>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</si>
  <si>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</si>
  <si>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</si>
  <si>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</si>
  <si>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</si>
  <si>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</si>
  <si>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</si>
  <si>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</si>
  <si>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</si>
  <si>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</si>
  <si>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</si>
  <si>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</si>
  <si>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</si>
  <si>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</si>
  <si>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</si>
  <si>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</si>
  <si>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</si>
  <si>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</si>
  <si>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</si>
  <si>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</si>
  <si>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</si>
  <si>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</si>
  <si>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</si>
  <si>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</si>
  <si>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</si>
  <si>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</si>
  <si>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</si>
  <si>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</si>
  <si>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</si>
  <si>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</si>
  <si>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</si>
  <si>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</si>
  <si>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</si>
  <si>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</si>
  <si>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</si>
  <si>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</si>
  <si>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</si>
  <si>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</si>
  <si>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</si>
  <si>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</si>
  <si>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</si>
  <si>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</si>
  <si>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</si>
  <si>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</si>
  <si>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</si>
  <si>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</si>
  <si>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</si>
  <si>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</si>
  <si>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</si>
  <si>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</si>
  <si>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</si>
  <si>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</si>
  <si>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</si>
  <si>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</si>
  <si>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</si>
  <si>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</si>
  <si>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</si>
  <si>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</si>
  <si>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</si>
  <si>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</si>
  <si>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</si>
  <si>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</si>
  <si>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</si>
  <si>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</si>
  <si>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</si>
  <si>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</si>
  <si>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</si>
  <si>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</si>
  <si>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</si>
  <si>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</si>
  <si>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</si>
  <si>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</si>
  <si>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</si>
  <si>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</si>
  <si>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</si>
  <si>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</si>
  <si>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</si>
  <si>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</si>
  <si>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</si>
  <si>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</si>
  <si>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</si>
  <si>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</si>
  <si>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</si>
  <si>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</si>
  <si>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</si>
  <si>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</si>
  <si>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</si>
  <si>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</si>
  <si>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</si>
  <si>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</si>
  <si>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</si>
  <si>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</si>
  <si>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</si>
  <si>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</si>
  <si>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</si>
  <si>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</si>
  <si>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</si>
  <si>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</si>
  <si>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</si>
  <si>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</si>
  <si>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</si>
  <si>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</si>
  <si>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</si>
  <si>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</si>
  <si>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</si>
  <si>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</si>
  <si>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</si>
  <si>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</si>
  <si>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</si>
  <si>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</si>
  <si>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</si>
  <si>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</si>
  <si>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</si>
  <si>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</si>
  <si>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</si>
  <si>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</si>
  <si>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</si>
  <si>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</si>
  <si>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</si>
  <si>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</si>
  <si>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</si>
  <si>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</si>
  <si>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</si>
  <si>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</si>
  <si>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</si>
  <si>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</si>
  <si>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</si>
  <si>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</si>
  <si>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</si>
  <si>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</si>
  <si>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</si>
  <si>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</si>
  <si>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</si>
  <si>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</si>
  <si>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</si>
  <si>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</si>
  <si>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</si>
  <si>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</si>
  <si>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</si>
  <si>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</si>
  <si>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</si>
  <si>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</si>
  <si>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</si>
  <si>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</si>
  <si>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</si>
  <si>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</si>
  <si>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</si>
  <si>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</si>
  <si>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</si>
  <si>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</si>
  <si>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</si>
  <si>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</si>
  <si>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</si>
  <si>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</si>
  <si>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</si>
  <si>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</si>
  <si>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</si>
  <si>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</si>
  <si>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</si>
  <si>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</si>
  <si>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</si>
  <si>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</si>
  <si>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</si>
  <si>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</si>
  <si>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</si>
  <si>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</si>
  <si>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</si>
  <si>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</si>
  <si>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</si>
  <si>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</si>
  <si>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</si>
  <si>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</si>
  <si>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</si>
  <si>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</si>
  <si>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</si>
  <si>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</si>
  <si>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</si>
  <si>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</si>
  <si>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</si>
  <si>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</si>
  <si>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</si>
  <si>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</si>
  <si>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</si>
  <si>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</si>
  <si>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</si>
  <si>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</si>
  <si>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</si>
  <si>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</si>
  <si>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</si>
  <si>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</si>
  <si>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</si>
  <si>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</si>
  <si>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</si>
  <si>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</si>
  <si>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</si>
  <si>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</si>
  <si>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</si>
  <si>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</si>
  <si>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</si>
  <si>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</si>
  <si>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</si>
  <si>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</si>
  <si>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</si>
  <si>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</si>
  <si>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</si>
  <si>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</si>
  <si>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</si>
  <si>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</si>
  <si>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</si>
  <si>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</si>
  <si>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</si>
  <si>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</si>
  <si>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</si>
  <si>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</si>
  <si>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</si>
  <si>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</si>
  <si>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</si>
  <si>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</si>
  <si>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</si>
  <si>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</si>
  <si>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</si>
  <si>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</si>
  <si>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</si>
  <si>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</si>
  <si>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</si>
  <si>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</si>
  <si>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</si>
  <si>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</si>
  <si>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</si>
  <si>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</si>
  <si>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</si>
  <si>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</si>
  <si>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</si>
  <si>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</si>
  <si>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</si>
  <si>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</si>
  <si>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</si>
  <si>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</si>
  <si>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</si>
  <si>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</si>
  <si>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</si>
  <si>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</si>
  <si>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</si>
  <si>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</si>
  <si>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</si>
  <si>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</si>
  <si>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</si>
  <si>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</si>
  <si>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</si>
  <si>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</si>
  <si>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</si>
  <si>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</si>
  <si>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</si>
  <si>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</si>
  <si>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</si>
  <si>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</si>
  <si>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</si>
  <si>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</si>
  <si>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</si>
  <si>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</si>
  <si>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</si>
  <si>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</si>
  <si>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</si>
  <si>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</si>
  <si>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</si>
  <si>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</si>
  <si>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</si>
  <si>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</si>
  <si>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</si>
  <si>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</si>
  <si>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</si>
  <si>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</si>
  <si>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</si>
  <si>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</si>
  <si>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</si>
  <si>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</si>
  <si>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</si>
  <si>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</si>
  <si>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</si>
  <si>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</si>
  <si>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</si>
  <si>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</si>
  <si>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</si>
  <si>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</si>
  <si>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</si>
  <si>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</si>
  <si>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</si>
  <si>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</si>
  <si>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</si>
  <si>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</si>
  <si>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</si>
  <si>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</si>
  <si>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</si>
  <si>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</si>
  <si>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</si>
  <si>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</si>
  <si>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</si>
  <si>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</si>
  <si>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</si>
  <si>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</si>
  <si>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</si>
  <si>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</si>
  <si>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</si>
  <si>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</si>
  <si>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</si>
  <si>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</si>
  <si>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</si>
  <si>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</si>
  <si>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</si>
  <si>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</si>
  <si>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</si>
  <si>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</si>
  <si>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</si>
  <si>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</si>
  <si>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</si>
  <si>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</si>
  <si>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</si>
  <si>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</si>
  <si>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</si>
  <si>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</si>
  <si>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</si>
  <si>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</si>
  <si>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</si>
  <si>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</si>
  <si>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</si>
  <si>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</si>
  <si>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</si>
  <si>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</si>
  <si>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</si>
  <si>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</si>
  <si>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</si>
  <si>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</si>
  <si>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</si>
  <si>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</si>
  <si>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</si>
  <si>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</si>
  <si>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</si>
  <si>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</si>
  <si>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</si>
  <si>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</si>
  <si>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</si>
  <si>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</si>
  <si>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</si>
  <si>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</si>
  <si>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</si>
  <si>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</si>
  <si>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</si>
  <si>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</si>
  <si>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</si>
  <si>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</si>
  <si>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</si>
  <si>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</si>
  <si>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</si>
  <si>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</si>
  <si>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</si>
  <si>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</si>
  <si>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</si>
  <si>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</si>
  <si>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</si>
  <si>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</si>
  <si>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</si>
  <si>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</si>
  <si>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</si>
  <si>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</si>
  <si>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</si>
  <si>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</si>
  <si>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</si>
  <si>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</si>
  <si>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</si>
  <si>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</si>
  <si>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</si>
  <si>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</si>
  <si>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</si>
  <si>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</si>
  <si>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</si>
  <si>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</si>
  <si>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</si>
  <si>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</si>
  <si>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</si>
  <si>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</si>
  <si>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</si>
  <si>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</si>
  <si>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</si>
  <si>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</si>
  <si>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</si>
  <si>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</si>
  <si>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</si>
  <si>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</si>
  <si>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</si>
  <si>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</si>
  <si>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</si>
  <si>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</si>
  <si>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</si>
  <si>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</si>
  <si>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</si>
  <si>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</si>
  <si>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</si>
  <si>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</si>
  <si>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</si>
  <si>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</si>
  <si>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</si>
  <si>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</si>
  <si>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</si>
  <si>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</si>
  <si>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</si>
  <si>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</si>
  <si>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</si>
  <si>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</si>
  <si>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</si>
  <si>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</si>
  <si>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</si>
  <si>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</si>
  <si>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</si>
  <si>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</si>
  <si>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</si>
  <si>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</si>
  <si>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</si>
  <si>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</si>
  <si>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</si>
  <si>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</si>
  <si>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</si>
  <si>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</si>
  <si>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</si>
  <si>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</si>
  <si>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</si>
  <si>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</si>
  <si>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</si>
  <si>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</si>
  <si>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</si>
  <si>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</si>
  <si>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</si>
  <si>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</si>
  <si>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</si>
  <si>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</si>
  <si>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</si>
  <si>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</si>
  <si>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</si>
  <si>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</si>
  <si>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</si>
  <si>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</si>
  <si>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</si>
  <si>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</si>
  <si>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</si>
  <si>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</si>
  <si>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</si>
  <si>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</si>
  <si>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</si>
  <si>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</si>
  <si>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</si>
  <si>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</si>
  <si>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</si>
  <si>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</si>
  <si>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</si>
  <si>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</si>
  <si>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</si>
  <si>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</si>
  <si>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</si>
  <si>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</si>
  <si>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</si>
  <si>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</si>
  <si>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</si>
  <si>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</si>
  <si>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</si>
  <si>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</si>
  <si>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</si>
  <si>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</si>
  <si>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</si>
  <si>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</si>
  <si>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</si>
  <si>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</si>
  <si>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</si>
  <si>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</si>
  <si>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</si>
  <si>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</si>
  <si>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</si>
  <si>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</si>
  <si>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</si>
  <si>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</si>
  <si>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</si>
  <si>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</si>
  <si>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</si>
  <si>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</si>
  <si>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</si>
  <si>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</si>
  <si>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</si>
  <si>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</si>
  <si>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</si>
  <si>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</si>
  <si>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</si>
  <si>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</si>
  <si>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</si>
  <si>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</si>
  <si>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</si>
  <si>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</si>
  <si>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</si>
  <si>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</si>
  <si>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</si>
  <si>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</si>
  <si>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</si>
  <si>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</si>
  <si>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</si>
  <si>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</si>
  <si>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</si>
  <si>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</si>
  <si>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</si>
  <si>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</si>
  <si>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</si>
  <si>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</si>
  <si>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</si>
  <si>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</si>
  <si>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</si>
  <si>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</si>
  <si>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</si>
  <si>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</si>
  <si>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</si>
  <si>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</si>
  <si>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</si>
  <si>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</si>
  <si>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</si>
  <si>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</si>
  <si>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</si>
  <si>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</si>
  <si>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</si>
  <si>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</si>
  <si>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</si>
  <si>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</si>
  <si>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</si>
  <si>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</si>
  <si>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</si>
  <si>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</si>
  <si>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</si>
  <si>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</si>
  <si>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</si>
  <si>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</si>
  <si>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</si>
  <si>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</si>
  <si>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</si>
  <si>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</si>
  <si>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</si>
  <si>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</si>
  <si>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</si>
  <si>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</si>
  <si>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</si>
  <si>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</si>
  <si>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</si>
  <si>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</si>
  <si>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</si>
  <si>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</si>
  <si>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</si>
  <si>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</si>
  <si>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</si>
  <si>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</si>
  <si>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</si>
  <si>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</si>
  <si>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</si>
  <si>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</si>
  <si>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</si>
  <si>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</si>
  <si>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</si>
  <si>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</si>
  <si>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</si>
  <si>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</si>
  <si>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</si>
  <si>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</si>
  <si>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</si>
  <si>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</si>
  <si>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</si>
  <si>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</si>
  <si>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</si>
  <si>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</si>
  <si>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</si>
  <si>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</si>
  <si>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</si>
  <si>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</si>
  <si>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</si>
  <si>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</si>
  <si>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</si>
  <si>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</si>
  <si>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</si>
  <si>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</si>
  <si>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</si>
  <si>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</si>
  <si>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</si>
  <si>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</si>
  <si>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</si>
  <si>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</si>
  <si>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</si>
  <si>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</si>
  <si>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</si>
  <si>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</si>
  <si>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</si>
  <si>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</si>
  <si>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</si>
  <si>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</si>
  <si>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</si>
  <si>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</si>
  <si>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</si>
  <si>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</si>
  <si>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</si>
  <si>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</si>
  <si>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</si>
  <si>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</si>
  <si>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</si>
  <si>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</si>
  <si>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</si>
  <si>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</si>
  <si>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</si>
  <si>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</si>
  <si>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</si>
  <si>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</si>
  <si>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</si>
  <si>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</si>
  <si>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</si>
  <si>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</si>
  <si>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</si>
  <si>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</si>
  <si>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</si>
  <si>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</si>
  <si>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</si>
  <si>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</si>
  <si>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</si>
  <si>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</si>
  <si>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</si>
  <si>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</si>
  <si>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</si>
  <si>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</si>
  <si>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</si>
  <si>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</si>
  <si>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</si>
  <si>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</si>
  <si>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</si>
  <si>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</si>
  <si>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</si>
  <si>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</si>
  <si>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</si>
  <si>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</si>
  <si>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</si>
  <si>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</si>
  <si>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</si>
  <si>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</si>
  <si>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</si>
  <si>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</si>
  <si>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</si>
  <si>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</si>
  <si>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</si>
  <si>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</si>
  <si>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</si>
  <si>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</si>
  <si>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</si>
  <si>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</si>
  <si>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</si>
  <si>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</si>
  <si>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</si>
  <si>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</si>
  <si>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</si>
  <si>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</si>
  <si>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</si>
  <si>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</si>
  <si>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</si>
  <si>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</si>
  <si>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</si>
  <si>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</si>
  <si>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</si>
  <si>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</si>
  <si>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</si>
  <si>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</si>
  <si>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</si>
  <si>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</si>
  <si>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</si>
  <si>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</si>
  <si>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</si>
  <si>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</si>
  <si>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</si>
  <si>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</si>
  <si>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</si>
  <si>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</si>
  <si>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</si>
  <si>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</si>
  <si>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</si>
  <si>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</si>
  <si>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</si>
  <si>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</si>
  <si>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</si>
  <si>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</si>
  <si>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</si>
  <si>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</si>
  <si>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</si>
  <si>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</si>
  <si>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</si>
  <si>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</si>
  <si>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</si>
  <si>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</si>
  <si>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</si>
  <si>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</si>
  <si>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</si>
  <si>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</si>
  <si>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</si>
  <si>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</si>
  <si>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</si>
  <si>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</si>
  <si>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</si>
  <si>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</si>
  <si>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</si>
  <si>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</si>
  <si>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</si>
  <si>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</si>
  <si>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</si>
  <si>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</si>
  <si>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</si>
  <si>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</si>
  <si>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</si>
  <si>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</si>
  <si>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</si>
  <si>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</si>
  <si>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</si>
  <si>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</si>
  <si>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</si>
  <si>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</si>
  <si>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</si>
  <si>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</si>
  <si>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</si>
  <si>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</si>
  <si>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</si>
  <si>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</si>
  <si>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</si>
  <si>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</si>
  <si>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</si>
  <si>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</si>
  <si>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</si>
  <si>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</si>
  <si>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</si>
  <si>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</si>
  <si>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</si>
  <si>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</si>
  <si>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</si>
  <si>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</si>
  <si>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</si>
  <si>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</si>
  <si>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</si>
  <si>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</si>
  <si>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</si>
  <si>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</si>
  <si>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</si>
  <si>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</si>
  <si>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</si>
  <si>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</si>
  <si>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</si>
  <si>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</si>
  <si>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</si>
  <si>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</si>
  <si>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</si>
  <si>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</si>
  <si>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</si>
  <si>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</si>
  <si>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</si>
  <si>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</si>
  <si>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</si>
  <si>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</si>
  <si>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</si>
  <si>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</si>
  <si>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</si>
  <si>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</si>
  <si>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</si>
  <si>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</si>
  <si>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</si>
  <si>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</si>
  <si>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</si>
  <si>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</si>
  <si>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</si>
  <si>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</si>
  <si>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</si>
  <si>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</si>
  <si>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</si>
  <si>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</si>
  <si>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</si>
  <si>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</si>
  <si>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</si>
  <si>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</si>
  <si>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</si>
  <si>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</si>
  <si>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</si>
  <si>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</si>
  <si>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</si>
  <si>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</si>
  <si>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</si>
  <si>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</si>
  <si>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</si>
  <si>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</si>
  <si>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</si>
  <si>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</si>
  <si>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</si>
  <si>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</si>
  <si>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</si>
  <si>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</si>
  <si>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</si>
  <si>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</si>
  <si>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</si>
  <si>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</si>
  <si>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</si>
  <si>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</si>
  <si>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</si>
  <si>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</si>
  <si>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</si>
  <si>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</si>
  <si>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</si>
  <si>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</si>
  <si>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</si>
  <si>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</si>
  <si>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</si>
  <si>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</si>
  <si>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</si>
  <si>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</si>
  <si>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</si>
  <si>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</si>
  <si>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</si>
  <si>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</si>
  <si>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</si>
  <si>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</si>
  <si>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</si>
  <si>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</si>
  <si>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</si>
  <si>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</si>
  <si>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</si>
  <si>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</si>
  <si>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</si>
  <si>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</si>
  <si>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</si>
  <si>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</si>
  <si>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</si>
  <si>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</si>
  <si>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</si>
  <si>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</si>
  <si>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</si>
  <si>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</si>
  <si>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</si>
  <si>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</si>
  <si>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</si>
  <si>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</si>
  <si>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</si>
  <si>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</si>
  <si>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</si>
  <si>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</si>
  <si>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</si>
  <si>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</si>
  <si>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</si>
  <si>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</si>
  <si>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</si>
  <si>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</si>
  <si>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</si>
  <si>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</si>
  <si>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</si>
  <si>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</si>
  <si>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</si>
  <si>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</si>
  <si>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</si>
  <si>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</si>
  <si>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</si>
  <si>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</si>
  <si>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</si>
  <si>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</si>
  <si>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</si>
  <si>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</si>
  <si>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</si>
  <si>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</si>
  <si>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</si>
  <si>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</si>
  <si>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</si>
  <si>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</si>
  <si>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</si>
  <si>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</si>
  <si>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</si>
  <si>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</si>
  <si>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</si>
  <si>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</si>
  <si>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</si>
  <si>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</si>
  <si>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</si>
  <si>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</si>
  <si>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</si>
  <si>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</si>
  <si>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</si>
  <si>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</si>
  <si>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</si>
  <si>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</si>
  <si>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</si>
  <si>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</si>
  <si>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</si>
  <si>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</si>
  <si>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</si>
  <si>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</si>
  <si>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</si>
  <si>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</si>
  <si>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</si>
  <si>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</si>
  <si>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</si>
  <si>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</si>
  <si>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</si>
  <si>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</si>
  <si>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</si>
  <si>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</si>
  <si>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</si>
  <si>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</si>
  <si>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</si>
  <si>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</si>
  <si>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</si>
  <si>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</si>
  <si>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</si>
  <si>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</si>
  <si>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</si>
  <si>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</si>
  <si>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</si>
  <si>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</si>
  <si>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</si>
  <si>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</si>
  <si>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</si>
  <si>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</si>
  <si>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</si>
  <si>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</si>
  <si>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</si>
  <si>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</si>
  <si>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</si>
  <si>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</si>
  <si>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</si>
  <si>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</si>
  <si>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</si>
  <si>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</si>
  <si>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</si>
  <si>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</si>
  <si>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</si>
  <si>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</si>
  <si>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</si>
  <si>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</si>
  <si>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</si>
  <si>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</si>
  <si>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</si>
  <si>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</si>
  <si>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</si>
  <si>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</si>
  <si>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</si>
  <si>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</si>
  <si>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</si>
  <si>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</si>
  <si>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</si>
  <si>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</si>
  <si>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</si>
  <si>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</si>
  <si>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</si>
  <si>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</si>
  <si>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</si>
  <si>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</si>
  <si>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</si>
  <si>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</si>
  <si>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</si>
  <si>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</si>
  <si>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</si>
  <si>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</si>
  <si>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</si>
  <si>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</si>
  <si>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</si>
  <si>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</si>
  <si>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</si>
  <si>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</si>
  <si>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</si>
  <si>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</si>
  <si>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</si>
  <si>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</si>
  <si>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</si>
  <si>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</si>
  <si>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</si>
  <si>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</si>
  <si>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</si>
  <si>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</si>
  <si>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</si>
  <si>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</si>
  <si>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</si>
  <si>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</si>
  <si>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</si>
  <si>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</si>
  <si>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</si>
  <si>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</si>
  <si>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</si>
  <si>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</si>
  <si>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</si>
  <si>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</si>
  <si>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</si>
  <si>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</si>
  <si>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</si>
  <si>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</si>
  <si>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</si>
  <si>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</si>
  <si>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</si>
  <si>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</si>
  <si>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</si>
  <si>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</si>
  <si>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</si>
  <si>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</si>
  <si>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</si>
  <si>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</si>
  <si>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</si>
  <si>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</si>
  <si>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</si>
  <si>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</si>
  <si>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</si>
  <si>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</si>
  <si>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</si>
  <si>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</si>
  <si>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</si>
  <si>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</si>
  <si>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</si>
  <si>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</si>
  <si>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</si>
  <si>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</si>
  <si>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</si>
  <si>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</si>
  <si>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</si>
  <si>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</si>
  <si>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</si>
  <si>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</si>
  <si>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</si>
  <si>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</si>
  <si>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</si>
  <si>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</si>
  <si>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</si>
  <si>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</si>
  <si>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</si>
  <si>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</si>
  <si>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</si>
  <si>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</si>
  <si>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</si>
  <si>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</si>
  <si>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</si>
  <si>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</si>
  <si>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</si>
  <si>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</si>
  <si>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</si>
  <si>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</si>
  <si>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</si>
  <si>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</si>
  <si>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</si>
  <si>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</si>
  <si>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</si>
  <si>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</si>
  <si>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</si>
  <si>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</si>
  <si>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</si>
  <si>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</si>
  <si>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</si>
  <si>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</si>
  <si>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</si>
  <si>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</si>
  <si>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</si>
  <si>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</si>
  <si>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</si>
  <si>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</si>
  <si>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</si>
  <si>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</si>
  <si>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</si>
  <si>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</si>
  <si>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</si>
  <si>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</si>
  <si>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</si>
  <si>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</si>
  <si>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</si>
  <si>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</si>
  <si>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</si>
  <si>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</si>
  <si>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</si>
  <si>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</si>
  <si>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</si>
  <si>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</si>
  <si>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</si>
  <si>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</si>
  <si>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</si>
  <si>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</si>
  <si>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</si>
  <si>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</si>
  <si>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</si>
  <si>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</si>
  <si>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</si>
  <si>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</si>
  <si>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</si>
  <si>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</si>
  <si>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</si>
  <si>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</si>
  <si>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</si>
  <si>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</si>
  <si>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</si>
  <si>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</si>
  <si>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</si>
  <si>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</si>
  <si>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</si>
  <si>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</si>
  <si>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</si>
  <si>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</si>
  <si>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</si>
  <si>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</si>
  <si>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</si>
  <si>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</si>
  <si>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</si>
  <si>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</si>
  <si>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</si>
  <si>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</si>
  <si>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</si>
  <si>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</si>
  <si>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</si>
  <si>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</si>
  <si>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</si>
  <si>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</si>
  <si>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</si>
  <si>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</si>
  <si>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</si>
  <si>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</si>
  <si>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</si>
  <si>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</si>
  <si>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</si>
  <si>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</si>
  <si>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</si>
  <si>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</si>
  <si>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</si>
  <si>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</si>
  <si>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</si>
  <si>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</si>
  <si>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</si>
  <si>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</si>
  <si>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</si>
  <si>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</si>
  <si>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</si>
  <si>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</si>
  <si>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</si>
  <si>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</si>
  <si>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</si>
  <si>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</si>
  <si>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</si>
  <si>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</si>
  <si>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</si>
  <si>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</si>
  <si>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</si>
  <si>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</si>
  <si>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</si>
  <si>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</si>
  <si>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</si>
  <si>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</si>
  <si>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</si>
  <si>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</si>
  <si>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</si>
  <si>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</si>
  <si>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</si>
  <si>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</si>
  <si>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</si>
  <si>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</si>
  <si>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</si>
  <si>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</si>
  <si>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</si>
  <si>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</si>
  <si>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</si>
  <si>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</si>
  <si>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</si>
  <si>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</si>
  <si>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</si>
  <si>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</si>
  <si>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</si>
  <si>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</si>
  <si>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</si>
  <si>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</si>
  <si>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</si>
  <si>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</si>
  <si>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</si>
  <si>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</si>
  <si>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</si>
  <si>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</si>
  <si>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</si>
  <si>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</si>
  <si>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</si>
  <si>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</si>
  <si>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</si>
  <si>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</si>
  <si>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</si>
  <si>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</si>
  <si>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</si>
  <si>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</si>
  <si>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</si>
  <si>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</si>
  <si>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</si>
  <si>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</si>
  <si>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</si>
  <si>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</si>
  <si>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</si>
  <si>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</si>
  <si>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</si>
  <si>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</si>
  <si>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</si>
  <si>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</si>
  <si>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</si>
  <si>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</si>
  <si>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</si>
  <si>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</si>
  <si>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</si>
  <si>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</si>
  <si>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</si>
  <si>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</si>
  <si>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</si>
  <si>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</si>
  <si>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</si>
  <si>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</si>
  <si>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</si>
  <si>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</si>
  <si>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</si>
  <si>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</si>
  <si>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</si>
  <si>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</si>
  <si>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</si>
  <si>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</si>
  <si>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</si>
  <si>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</si>
  <si>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</si>
  <si>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</si>
  <si>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</si>
  <si>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</si>
  <si>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</si>
  <si>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</si>
  <si>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</si>
  <si>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</si>
  <si>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</si>
  <si>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</si>
  <si>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</si>
  <si>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</si>
  <si>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</si>
  <si>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</si>
  <si>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</si>
  <si>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</si>
  <si>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</si>
  <si>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</si>
  <si>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</si>
  <si>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</si>
  <si>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</si>
  <si>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</si>
  <si>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</si>
  <si>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</si>
  <si>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</si>
  <si>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</si>
  <si>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</si>
  <si>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</si>
  <si>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</si>
  <si>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</si>
  <si>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</si>
  <si>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</si>
  <si>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</si>
  <si>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</si>
  <si>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</si>
  <si>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</si>
  <si>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</si>
  <si>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</si>
  <si>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</si>
  <si>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</si>
  <si>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</si>
  <si>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</si>
  <si>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</si>
  <si>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</si>
  <si>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</si>
  <si>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</si>
  <si>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</si>
  <si>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</si>
  <si>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</si>
  <si>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</si>
  <si>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</si>
  <si>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</si>
  <si>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</si>
  <si>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</si>
  <si>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</si>
  <si>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</si>
  <si>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</si>
  <si>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</si>
  <si>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</si>
  <si>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</si>
  <si>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</si>
  <si>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</si>
  <si>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</si>
  <si>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</si>
  <si>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</si>
  <si>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</si>
  <si>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</si>
  <si>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</si>
  <si>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</si>
  <si>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</si>
  <si>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</si>
  <si>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</si>
  <si>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</si>
  <si>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</si>
  <si>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</si>
  <si>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</si>
  <si>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</si>
  <si>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</si>
  <si>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</si>
  <si>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</si>
  <si>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</si>
  <si>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</si>
  <si>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</si>
  <si>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</si>
  <si>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</si>
  <si>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</si>
  <si>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</si>
  <si>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</si>
  <si>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</si>
  <si>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</si>
  <si>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</si>
  <si>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</si>
  <si>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</si>
  <si>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</si>
  <si>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</si>
  <si>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</si>
  <si>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</si>
  <si>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</si>
  <si>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</si>
  <si>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</si>
  <si>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</si>
  <si>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</si>
  <si>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</si>
  <si>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</si>
  <si>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</si>
  <si>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</si>
  <si>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</si>
  <si>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</si>
  <si>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</si>
  <si>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</si>
  <si>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</si>
  <si>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</si>
  <si>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</si>
  <si>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</si>
  <si>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</si>
  <si>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</si>
  <si>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</si>
  <si>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</si>
  <si>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</si>
  <si>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</si>
  <si>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</si>
  <si>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</si>
  <si>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</si>
  <si>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</si>
  <si>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</si>
  <si>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</si>
  <si>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</si>
  <si>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</si>
  <si>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</si>
  <si>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</si>
  <si>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</si>
  <si>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</si>
  <si>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</si>
  <si>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</si>
  <si>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</si>
  <si>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</si>
  <si>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</si>
  <si>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</si>
  <si>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</si>
  <si>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</si>
  <si>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</si>
  <si>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</si>
  <si>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</si>
  <si>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</si>
  <si>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</si>
  <si>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</si>
  <si>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</si>
  <si>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</si>
  <si>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</si>
  <si>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</si>
  <si>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</si>
  <si>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</si>
  <si>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</si>
  <si>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</si>
  <si>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</si>
  <si>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</si>
  <si>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</si>
  <si>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</si>
  <si>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</si>
  <si>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</si>
  <si>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</si>
  <si>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</si>
  <si>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</si>
  <si>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</si>
  <si>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</si>
  <si>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</si>
  <si>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</si>
  <si>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</si>
  <si>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</si>
  <si>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</si>
  <si>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</si>
  <si>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</si>
  <si>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</si>
  <si>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</si>
  <si>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</si>
  <si>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</si>
  <si>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</si>
  <si>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</si>
  <si>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</si>
  <si>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</si>
  <si>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</si>
  <si>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</si>
  <si>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</si>
  <si>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</si>
  <si>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</si>
  <si>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</si>
  <si>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</si>
  <si>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</si>
  <si>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</si>
  <si>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</si>
  <si>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</si>
  <si>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</si>
  <si>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</si>
  <si>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</si>
  <si>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</si>
  <si>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</si>
  <si>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</si>
  <si>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</si>
  <si>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</si>
  <si>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</si>
  <si>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</si>
  <si>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</si>
  <si>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</si>
  <si>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</si>
  <si>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</si>
  <si>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</si>
  <si>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</si>
  <si>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</si>
  <si>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</si>
  <si>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</si>
  <si>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</si>
  <si>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</si>
  <si>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</si>
  <si>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</si>
  <si>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</si>
  <si>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</si>
  <si>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</si>
  <si>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</si>
  <si>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</si>
  <si>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</si>
  <si>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</si>
  <si>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</si>
  <si>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</si>
  <si>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</si>
  <si>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</si>
  <si>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</si>
  <si>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</si>
  <si>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</si>
  <si>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</si>
  <si>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</si>
  <si>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</si>
  <si>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</si>
  <si>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</si>
  <si>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</si>
  <si>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</si>
  <si>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</si>
  <si>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</si>
  <si>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</si>
  <si>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</si>
  <si>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</si>
  <si>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</si>
  <si>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</si>
  <si>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</si>
  <si>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</si>
  <si>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</si>
  <si>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</si>
  <si>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</si>
  <si>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</si>
  <si>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</si>
  <si>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</si>
  <si>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</si>
  <si>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</si>
  <si>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</si>
  <si>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</si>
  <si>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</si>
  <si>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</si>
  <si>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</si>
  <si>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</si>
  <si>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</si>
  <si>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</si>
  <si>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</si>
  <si>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</si>
  <si>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</si>
  <si>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</si>
  <si>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</si>
  <si>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</si>
  <si>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</si>
  <si>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</si>
  <si>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</si>
  <si>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</si>
  <si>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</si>
  <si>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</si>
  <si>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</si>
  <si>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</si>
  <si>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</si>
  <si>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</si>
  <si>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</si>
  <si>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</si>
  <si>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</si>
  <si>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</si>
  <si>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</si>
  <si>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</si>
  <si>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</si>
  <si>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</si>
  <si>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</si>
  <si>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</si>
  <si>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</si>
  <si>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</si>
  <si>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</si>
  <si>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</si>
  <si>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</si>
  <si>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</si>
  <si>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</si>
  <si>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</si>
  <si>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</si>
  <si>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</si>
  <si>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</si>
  <si>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</si>
  <si>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</si>
  <si>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</si>
  <si>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</si>
  <si>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</si>
  <si>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</si>
  <si>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</si>
  <si>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</si>
  <si>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</si>
  <si>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</si>
  <si>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</si>
  <si>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</si>
  <si>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</si>
  <si>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</si>
  <si>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</si>
  <si>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</si>
  <si>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</si>
  <si>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</si>
  <si>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</si>
  <si>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</si>
  <si>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</si>
  <si>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</si>
  <si>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</si>
  <si>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</si>
  <si>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</si>
  <si>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</si>
  <si>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</si>
  <si>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</si>
  <si>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</si>
  <si>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</si>
  <si>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</si>
  <si>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</si>
  <si>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</si>
  <si>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</si>
  <si>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</si>
  <si>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</si>
  <si>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</si>
  <si>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</si>
  <si>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</si>
  <si>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</si>
  <si>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</si>
  <si>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</si>
  <si>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</si>
  <si>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</si>
  <si>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</si>
  <si>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</si>
  <si>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</si>
  <si>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</si>
  <si>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</si>
  <si>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</si>
  <si>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</si>
  <si>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</si>
  <si>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</si>
  <si>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</si>
  <si>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</si>
  <si>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</si>
  <si>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</si>
  <si>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</si>
  <si>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</si>
  <si>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</si>
  <si>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</si>
  <si>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</si>
  <si>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</si>
  <si>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</si>
  <si>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</si>
  <si>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</si>
  <si>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</si>
  <si>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</si>
  <si>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</si>
  <si>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</si>
  <si>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</si>
  <si>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</si>
  <si>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</si>
  <si>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</si>
  <si>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</si>
  <si>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</si>
  <si>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</si>
  <si>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</si>
  <si>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</si>
  <si>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</si>
  <si>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</si>
  <si>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</si>
  <si>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</si>
  <si>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</si>
  <si>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</si>
  <si>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</si>
  <si>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</si>
  <si>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</si>
  <si>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</si>
  <si>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</si>
  <si>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</si>
  <si>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</si>
  <si>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</si>
  <si>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</si>
  <si>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</si>
  <si>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</si>
  <si>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</si>
  <si>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</si>
  <si>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</si>
  <si>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</si>
  <si>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</si>
  <si>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</si>
  <si>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</si>
  <si>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</si>
  <si>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</si>
  <si>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</si>
  <si>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</si>
  <si>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</si>
  <si>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</si>
  <si>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</si>
  <si>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</si>
  <si>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</si>
  <si>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</si>
  <si>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</si>
  <si>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</si>
  <si>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</si>
  <si>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</si>
  <si>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</si>
  <si>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</si>
  <si>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</si>
  <si>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</si>
  <si>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</si>
  <si>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</si>
  <si>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</si>
  <si>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</si>
  <si>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</si>
  <si>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</si>
  <si>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</si>
  <si>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</si>
  <si>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</si>
  <si>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</si>
  <si>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</si>
  <si>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</si>
  <si>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</si>
  <si>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</si>
  <si>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</si>
  <si>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</si>
  <si>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</si>
  <si>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</si>
  <si>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</si>
  <si>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</si>
  <si>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</si>
  <si>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</si>
  <si>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</si>
  <si>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</si>
  <si>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</si>
  <si>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</si>
  <si>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</si>
  <si>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</si>
  <si>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</si>
  <si>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</si>
  <si>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</si>
  <si>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</si>
  <si>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</si>
  <si>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</si>
  <si>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</si>
  <si>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</si>
  <si>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</si>
  <si>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</si>
  <si>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</si>
  <si>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</si>
  <si>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</si>
  <si>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</si>
  <si>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</si>
  <si>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</si>
  <si>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</si>
  <si>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</si>
  <si>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</si>
  <si>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</si>
  <si>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</si>
  <si>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</si>
  <si>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</si>
  <si>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</si>
  <si>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</si>
  <si>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</si>
  <si>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</si>
  <si>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</si>
  <si>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</si>
  <si>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</si>
  <si>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</si>
  <si>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</si>
  <si>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</si>
  <si>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</si>
  <si>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</si>
  <si>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</si>
  <si>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</si>
  <si>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</si>
  <si>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</si>
  <si>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</si>
  <si>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</si>
  <si>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</si>
  <si>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</si>
  <si>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</si>
  <si>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</si>
  <si>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</si>
  <si>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</si>
  <si>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</si>
  <si>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</si>
  <si>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</si>
  <si>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</si>
  <si>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</si>
  <si>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</si>
  <si>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</si>
  <si>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</si>
  <si>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</si>
  <si>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</si>
  <si>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</si>
  <si>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</si>
  <si>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</si>
  <si>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</si>
  <si>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</si>
  <si>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</si>
  <si>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</si>
  <si>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</si>
  <si>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</si>
  <si>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</si>
  <si>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</si>
  <si>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</si>
  <si>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</si>
  <si>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</si>
  <si>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</si>
  <si>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</si>
  <si>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</si>
  <si>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</si>
  <si>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</si>
  <si>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</si>
  <si>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</si>
  <si>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</si>
  <si>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</si>
  <si>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</si>
  <si>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</si>
  <si>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</si>
  <si>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</si>
  <si>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</si>
  <si>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</si>
  <si>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</si>
  <si>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</si>
  <si>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</si>
  <si>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</si>
  <si>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</si>
  <si>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</si>
  <si>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</si>
  <si>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</si>
  <si>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</si>
  <si>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</si>
  <si>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</si>
  <si>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</si>
  <si>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</si>
  <si>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</si>
  <si>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</si>
  <si>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</si>
  <si>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</si>
  <si>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</si>
  <si>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</si>
  <si>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</si>
  <si>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</si>
  <si>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</si>
  <si>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</si>
  <si>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</si>
  <si>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</si>
  <si>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</si>
  <si>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</si>
  <si>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</si>
  <si>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</si>
  <si>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</si>
  <si>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</si>
  <si>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</si>
  <si>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</si>
  <si>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</si>
  <si>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</si>
  <si>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</si>
  <si>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</si>
  <si>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</si>
  <si>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</si>
  <si>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</si>
  <si>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</si>
  <si>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</si>
  <si>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</si>
  <si>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</si>
  <si>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</si>
  <si>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</si>
  <si>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</si>
  <si>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</si>
  <si>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</si>
  <si>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</si>
  <si>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</si>
  <si>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</si>
  <si>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</si>
  <si>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</si>
  <si>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</si>
  <si>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</si>
  <si>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</si>
  <si>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</si>
  <si>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</si>
  <si>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</si>
  <si>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</si>
  <si>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</si>
  <si>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</si>
  <si>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</si>
  <si>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</si>
  <si>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</si>
  <si>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</si>
  <si>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</si>
  <si>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</si>
  <si>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</si>
  <si>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</si>
  <si>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</si>
  <si>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</si>
  <si>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</si>
  <si>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</si>
  <si>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</si>
  <si>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</si>
  <si>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</si>
  <si>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</si>
  <si>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</si>
  <si>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</si>
  <si>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</si>
  <si>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</si>
  <si>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</si>
  <si>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</si>
  <si>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</si>
  <si>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</si>
  <si>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</si>
  <si>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</si>
  <si>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</si>
  <si>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</si>
  <si>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</si>
  <si>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</si>
  <si>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</si>
  <si>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</si>
  <si>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</si>
  <si>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</si>
  <si>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</si>
  <si>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</si>
  <si>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</si>
  <si>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</si>
  <si>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</si>
  <si>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</si>
  <si>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</si>
  <si>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</si>
  <si>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</si>
  <si>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</si>
  <si>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</si>
  <si>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</si>
  <si>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</si>
  <si>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</si>
  <si>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</si>
  <si>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</si>
  <si>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</si>
  <si>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</si>
  <si>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</si>
  <si>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</si>
  <si>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</si>
  <si>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</si>
  <si>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</si>
  <si>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</si>
  <si>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</si>
  <si>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</si>
  <si>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</si>
  <si>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</si>
  <si>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</si>
  <si>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</si>
  <si>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</si>
  <si>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</si>
  <si>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</si>
  <si>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</si>
  <si>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</si>
  <si>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</si>
  <si>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</si>
  <si>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</si>
  <si>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</si>
  <si>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</si>
  <si>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</si>
  <si>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</si>
  <si>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</si>
  <si>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</si>
  <si>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</si>
  <si>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</si>
  <si>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</si>
  <si>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</si>
  <si>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</si>
  <si>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</si>
  <si>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</si>
  <si>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</si>
  <si>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</si>
  <si>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</si>
  <si>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</si>
  <si>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</si>
  <si>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</si>
  <si>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</si>
  <si>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</si>
  <si>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</si>
  <si>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</si>
  <si>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</si>
  <si>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</si>
  <si>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</si>
  <si>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</si>
  <si>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</si>
  <si>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</si>
  <si>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</si>
  <si>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</si>
  <si>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</si>
  <si>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</si>
  <si>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</si>
  <si>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</si>
  <si>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</si>
  <si>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</si>
  <si>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</si>
  <si>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</si>
  <si>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</si>
  <si>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</si>
  <si>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</si>
  <si>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</si>
  <si>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</si>
  <si>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</si>
  <si>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</si>
  <si>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</si>
  <si>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</si>
  <si>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</si>
  <si>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</si>
  <si>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</si>
  <si>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</si>
  <si>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</si>
  <si>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</si>
  <si>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</si>
  <si>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</si>
  <si>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</si>
  <si>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</si>
  <si>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</si>
  <si>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</si>
  <si>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</si>
  <si>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</si>
  <si>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</si>
  <si>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</si>
  <si>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</si>
  <si>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</si>
  <si>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</si>
  <si>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</si>
  <si>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</si>
  <si>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</si>
  <si>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</si>
  <si>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</si>
  <si>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</si>
  <si>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</si>
  <si>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</si>
  <si>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</si>
  <si>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</si>
  <si>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</si>
  <si>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</si>
  <si>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</si>
  <si>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</si>
  <si>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</si>
  <si>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</si>
  <si>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</si>
  <si>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</si>
  <si>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</si>
  <si>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</si>
  <si>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</si>
  <si>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</si>
  <si>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</si>
  <si>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</si>
  <si>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</si>
  <si>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</si>
  <si>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</si>
  <si>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</si>
  <si>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</si>
  <si>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</si>
  <si>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</si>
  <si>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</si>
  <si>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</si>
  <si>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</si>
  <si>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</si>
  <si>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</si>
  <si>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</si>
  <si>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</si>
  <si>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</si>
  <si>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</si>
  <si>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</si>
  <si>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</si>
  <si>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</si>
  <si>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</si>
  <si>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</si>
  <si>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</si>
  <si>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</si>
  <si>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</si>
  <si>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</si>
  <si>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</si>
  <si>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</si>
  <si>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</si>
  <si>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</si>
  <si>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</si>
  <si>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</si>
  <si>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</si>
  <si>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</si>
  <si>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</si>
  <si>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</si>
  <si>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</si>
  <si>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</si>
  <si>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</si>
  <si>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</si>
  <si>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</si>
  <si>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</si>
  <si>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</si>
  <si>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</si>
  <si>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</si>
  <si>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</si>
  <si>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</si>
  <si>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</si>
  <si>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</si>
  <si>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</si>
  <si>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</si>
  <si>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</si>
  <si>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</si>
  <si>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</si>
  <si>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</si>
  <si>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</si>
  <si>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</si>
  <si>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</si>
  <si>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</si>
  <si>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</si>
  <si>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</si>
  <si>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</si>
  <si>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</si>
  <si>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</si>
  <si>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</si>
  <si>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</si>
  <si>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</si>
  <si>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</si>
  <si>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</si>
  <si>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</si>
  <si>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</si>
  <si>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</si>
  <si>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</si>
  <si>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</si>
  <si>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</si>
  <si>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</si>
  <si>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</si>
  <si>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</si>
  <si>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</si>
  <si>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</si>
  <si>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</si>
  <si>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</si>
  <si>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</si>
  <si>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</si>
  <si>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</si>
  <si>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</si>
  <si>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</si>
  <si>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</si>
  <si>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</si>
  <si>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</si>
  <si>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</si>
  <si>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</si>
  <si>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</si>
  <si>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</si>
  <si>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</si>
  <si>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</si>
  <si>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</si>
  <si>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</si>
  <si>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</si>
  <si>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</si>
  <si>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</si>
  <si>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</si>
  <si>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</si>
  <si>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</si>
  <si>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</si>
  <si>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</si>
  <si>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</si>
  <si>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</si>
  <si>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</si>
  <si>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</si>
  <si>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</si>
  <si>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</si>
  <si>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</si>
  <si>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</si>
  <si>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</si>
  <si>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</si>
  <si>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</si>
  <si>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</si>
  <si>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</si>
  <si>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</si>
  <si>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</si>
  <si>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</si>
  <si>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</si>
  <si>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</si>
  <si>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</si>
  <si>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</si>
  <si>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</si>
  <si>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</si>
  <si>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</si>
  <si>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</si>
  <si>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</si>
  <si>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</si>
  <si>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</si>
  <si>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</si>
  <si>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</si>
  <si>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</si>
  <si>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</si>
  <si>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</si>
  <si>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</si>
  <si>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</si>
  <si>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</si>
  <si>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</si>
  <si>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</si>
  <si>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</si>
  <si>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</si>
  <si>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</si>
  <si>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</si>
  <si>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</si>
  <si>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</si>
  <si>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</si>
  <si>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</si>
  <si>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</si>
  <si>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</si>
  <si>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</si>
  <si>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</si>
  <si>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</si>
  <si>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</si>
  <si>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</si>
  <si>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</si>
  <si>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</si>
  <si>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</si>
  <si>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</si>
  <si>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</si>
  <si>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</si>
  <si>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</si>
  <si>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</si>
  <si>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</si>
  <si>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</si>
  <si>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</si>
  <si>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</si>
  <si>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</si>
  <si>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</si>
  <si>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</si>
  <si>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</si>
  <si>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</si>
  <si>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</si>
  <si>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</si>
  <si>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</si>
  <si>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</si>
  <si>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</si>
  <si>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</si>
  <si>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</si>
  <si>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</si>
  <si>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</si>
  <si>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</si>
  <si>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</si>
  <si>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</si>
  <si>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</si>
  <si>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</si>
  <si>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</si>
  <si>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</si>
  <si>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</si>
  <si>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</si>
  <si>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</si>
  <si>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</si>
  <si>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</si>
  <si>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</si>
  <si>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</si>
  <si>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</si>
  <si>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</si>
  <si>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</si>
  <si>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</si>
  <si>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</si>
  <si>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</si>
  <si>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</si>
  <si>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</si>
  <si>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</si>
  <si>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</si>
  <si>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</si>
  <si>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</si>
  <si>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</si>
  <si>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</si>
  <si>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</si>
  <si>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</si>
  <si>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</si>
  <si>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</si>
  <si>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</si>
  <si>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</si>
  <si>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</si>
  <si>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</si>
  <si>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</si>
  <si>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</si>
  <si>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</si>
  <si>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</si>
  <si>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</si>
  <si>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</si>
  <si>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</si>
  <si>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</si>
  <si>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</si>
  <si>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</si>
  <si>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</si>
  <si>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</si>
  <si>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</si>
  <si>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</si>
  <si>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</si>
  <si>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</si>
  <si>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</si>
  <si>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</si>
  <si>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</si>
  <si>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</si>
  <si>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</si>
  <si>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</si>
  <si>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</si>
  <si>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</si>
  <si>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</si>
  <si>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</si>
  <si>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</si>
  <si>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</si>
  <si>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</si>
  <si>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</si>
  <si>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</si>
  <si>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</si>
  <si>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</si>
  <si>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</si>
  <si>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</si>
  <si>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</si>
  <si>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</si>
  <si>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</si>
  <si>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</si>
  <si>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</si>
  <si>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</si>
  <si>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</si>
  <si>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</si>
  <si>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</si>
  <si>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</si>
  <si>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</si>
  <si>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</si>
  <si>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</si>
  <si>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</si>
  <si>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</si>
  <si>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</si>
  <si>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</si>
  <si>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</si>
  <si>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</si>
  <si>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</si>
  <si>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</si>
  <si>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</si>
  <si>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</si>
  <si>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</si>
  <si>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</si>
  <si>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</si>
  <si>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</si>
  <si>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</si>
  <si>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</si>
  <si>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</si>
  <si>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</si>
  <si>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</si>
  <si>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</si>
  <si>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</si>
  <si>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</si>
  <si>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</si>
  <si>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</si>
  <si>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</si>
  <si>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</si>
  <si>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</si>
  <si>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</si>
  <si>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</si>
  <si>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</si>
  <si>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</si>
  <si>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</si>
  <si>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</si>
  <si>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</si>
  <si>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</si>
  <si>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</si>
  <si>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</si>
  <si>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</si>
  <si>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</si>
  <si>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</si>
  <si>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</si>
  <si>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</si>
  <si>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</si>
  <si>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</si>
  <si>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</si>
  <si>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</si>
  <si>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</si>
  <si>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</si>
  <si>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</si>
  <si>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</si>
  <si>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</si>
  <si>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</si>
  <si>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</si>
  <si>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</si>
  <si>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</si>
  <si>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</si>
  <si>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</si>
  <si>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</si>
  <si>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</si>
  <si>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</si>
  <si>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</si>
  <si>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</si>
  <si>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</si>
  <si>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</si>
  <si>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</si>
  <si>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</si>
  <si>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</si>
  <si>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</si>
  <si>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</si>
  <si>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</si>
  <si>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</si>
  <si>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</si>
  <si>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</si>
  <si>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</si>
  <si>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</si>
  <si>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</si>
  <si>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</si>
  <si>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</si>
  <si>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</si>
  <si>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</si>
  <si>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</si>
  <si>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</si>
  <si>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</si>
  <si>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</si>
  <si>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</si>
  <si>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</si>
  <si>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</si>
  <si>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</si>
  <si>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</si>
  <si>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</si>
  <si>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</si>
  <si>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</si>
  <si>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</si>
  <si>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</si>
  <si>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</si>
  <si>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</si>
  <si>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</si>
  <si>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</si>
  <si>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</si>
  <si>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</si>
  <si>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</si>
  <si>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</si>
  <si>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</si>
  <si>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</si>
  <si>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</si>
  <si>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</si>
  <si>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</si>
  <si>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</si>
  <si>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</si>
  <si>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</si>
  <si>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</si>
  <si>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</si>
  <si>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</si>
  <si>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</si>
  <si>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</si>
  <si>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</si>
  <si>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</si>
  <si>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</si>
  <si>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</si>
  <si>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</si>
  <si>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</si>
  <si>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</si>
  <si>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</si>
  <si>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</si>
  <si>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</si>
  <si>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</si>
  <si>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</si>
  <si>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</si>
  <si>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</si>
  <si>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</si>
  <si>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</si>
  <si>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</si>
  <si>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</si>
  <si>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</si>
  <si>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</si>
  <si>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</si>
  <si>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</si>
  <si>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</si>
  <si>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</si>
  <si>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</si>
  <si>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</si>
  <si>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</si>
  <si>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</si>
  <si>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</si>
  <si>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</si>
  <si>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</si>
  <si>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</si>
  <si>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</si>
  <si>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</si>
  <si>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</si>
  <si>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</si>
  <si>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</si>
  <si>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</si>
  <si>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</si>
  <si>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</si>
  <si>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</si>
  <si>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</si>
  <si>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</si>
  <si>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</si>
  <si>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</si>
  <si>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</si>
  <si>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</si>
  <si>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</si>
  <si>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</si>
  <si>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</si>
  <si>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</si>
  <si>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</si>
  <si>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</si>
  <si>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</si>
  <si>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</si>
  <si>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</si>
  <si>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</si>
  <si>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</si>
  <si>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</si>
  <si>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</si>
  <si>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</si>
  <si>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</si>
  <si>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</si>
  <si>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</si>
  <si>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</si>
  <si>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</si>
  <si>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</si>
  <si>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</si>
  <si>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</si>
  <si>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</si>
  <si>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</si>
  <si>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</si>
  <si>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</si>
  <si>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</si>
  <si>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</si>
  <si>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</si>
  <si>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</si>
  <si>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</si>
  <si>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</si>
  <si>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</si>
  <si>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</si>
  <si>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</si>
  <si>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</si>
  <si>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</si>
  <si>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</si>
  <si>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</si>
  <si>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</si>
  <si>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</si>
  <si>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</si>
  <si>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</si>
  <si>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</si>
  <si>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</si>
  <si>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</si>
  <si>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</si>
  <si>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</si>
  <si>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</si>
  <si>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</si>
  <si>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</si>
  <si>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</si>
  <si>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</si>
  <si>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</si>
  <si>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</si>
  <si>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</si>
  <si>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</si>
  <si>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</si>
  <si>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</si>
  <si>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</si>
  <si>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</si>
  <si>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</si>
  <si>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</si>
  <si>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</si>
  <si>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</si>
  <si>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</si>
  <si>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</si>
  <si>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</si>
  <si>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</si>
  <si>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</si>
  <si>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</si>
  <si>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</si>
  <si>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</si>
  <si>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</si>
  <si>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</si>
  <si>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</si>
  <si>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</si>
  <si>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</si>
  <si>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</si>
  <si>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</si>
  <si>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</si>
  <si>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</si>
  <si>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</si>
  <si>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</si>
  <si>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</si>
  <si>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</si>
  <si>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</si>
  <si>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</si>
  <si>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</si>
  <si>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</si>
  <si>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</si>
  <si>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</si>
  <si>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</si>
  <si>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</si>
  <si>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</si>
  <si>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</si>
  <si>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</si>
  <si>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</si>
  <si>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</si>
  <si>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</si>
  <si>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</si>
  <si>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</si>
  <si>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</si>
  <si>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</si>
  <si>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</si>
  <si>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</si>
  <si>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</si>
  <si>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</si>
  <si>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</si>
  <si>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</si>
  <si>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</si>
  <si>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</si>
  <si>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</si>
  <si>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</si>
  <si>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</si>
  <si>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</si>
  <si>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</si>
  <si>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</si>
  <si>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</si>
  <si>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</si>
  <si>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</si>
  <si>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</si>
  <si>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</si>
  <si>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</si>
  <si>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</si>
  <si>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</si>
  <si>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</si>
  <si>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</si>
  <si>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</si>
  <si>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</si>
  <si>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</si>
  <si>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</si>
  <si>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</si>
  <si>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</si>
  <si>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</si>
  <si>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</si>
  <si>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</si>
  <si>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</si>
  <si>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</si>
  <si>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</si>
  <si>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</si>
  <si>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</si>
  <si>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</si>
  <si>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</si>
  <si>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</si>
  <si>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</si>
  <si>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</si>
  <si>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</si>
  <si>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</si>
  <si>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</si>
  <si>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</si>
  <si>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</si>
  <si>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</si>
  <si>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</si>
  <si>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</si>
  <si>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</si>
  <si>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</si>
  <si>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</si>
  <si>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</si>
  <si>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</si>
  <si>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</si>
  <si>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</si>
  <si>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</si>
  <si>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</si>
  <si>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</si>
  <si>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</si>
  <si>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</si>
  <si>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</si>
  <si>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</si>
  <si>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</si>
  <si>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</si>
  <si>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</si>
  <si>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</si>
  <si>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</si>
  <si>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</si>
  <si>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</si>
  <si>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</si>
  <si>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</si>
  <si>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</si>
  <si>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</si>
  <si>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</si>
  <si>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</si>
  <si>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</si>
  <si>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</si>
  <si>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</si>
  <si>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</si>
  <si>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</si>
  <si>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</si>
  <si>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</si>
  <si>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</si>
  <si>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</si>
  <si>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</si>
  <si>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</si>
  <si>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</si>
  <si>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</si>
  <si>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</si>
  <si>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</si>
  <si>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</si>
  <si>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</si>
  <si>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</si>
  <si>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</si>
  <si>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</si>
  <si>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</si>
  <si>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</si>
  <si>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</si>
  <si>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</si>
  <si>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</si>
  <si>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</si>
  <si>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</si>
  <si>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</si>
  <si>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</si>
  <si>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</si>
  <si>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</si>
  <si>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</si>
  <si>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</si>
  <si>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</si>
  <si>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</si>
  <si>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</si>
  <si>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</si>
  <si>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</si>
  <si>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</si>
  <si>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</si>
  <si>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</si>
  <si>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</si>
  <si>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</si>
  <si>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</si>
  <si>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</si>
  <si>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</si>
  <si>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</si>
  <si>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</si>
  <si>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</si>
  <si>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</si>
  <si>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</si>
  <si>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</si>
  <si>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</si>
  <si>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</si>
  <si>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</si>
  <si>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</si>
  <si>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</si>
  <si>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</si>
  <si>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</si>
  <si>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</si>
  <si>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</si>
  <si>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</si>
  <si>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</si>
  <si>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</si>
  <si>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</si>
  <si>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</si>
  <si>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</si>
  <si>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</si>
  <si>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</si>
  <si>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</si>
  <si>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</si>
  <si>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</si>
  <si>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</si>
  <si>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</si>
  <si>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</si>
  <si>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</si>
  <si>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</si>
  <si>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</si>
  <si>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</si>
  <si>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</si>
  <si>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</si>
  <si>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</si>
  <si>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</si>
  <si>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</si>
  <si>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</si>
  <si>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</si>
  <si>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</si>
  <si>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</si>
  <si>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</si>
  <si>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</si>
  <si>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</si>
  <si>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</si>
  <si>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</si>
  <si>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</si>
  <si>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</si>
  <si>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</si>
  <si>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</si>
  <si>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</si>
  <si>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</si>
  <si>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</si>
  <si>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</si>
  <si>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</si>
  <si>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</si>
  <si>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</si>
  <si>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</si>
  <si>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</si>
  <si>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</si>
  <si>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</si>
  <si>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</si>
  <si>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</si>
  <si>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</si>
  <si>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</si>
  <si>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</si>
  <si>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</si>
  <si>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</si>
  <si>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</si>
  <si>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</si>
  <si>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</si>
  <si>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</si>
  <si>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</si>
  <si>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</si>
  <si>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</si>
  <si>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</si>
  <si>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</si>
  <si>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</si>
  <si>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</si>
  <si>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</si>
  <si>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</si>
  <si>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</si>
  <si>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</si>
  <si>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</si>
  <si>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</si>
  <si>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</si>
  <si>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</si>
  <si>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</si>
  <si>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</si>
  <si>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</si>
  <si>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</si>
  <si>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</si>
  <si>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</si>
  <si>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</si>
  <si>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</si>
  <si>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</si>
  <si>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</si>
  <si>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</si>
  <si>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</si>
  <si>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</si>
  <si>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</si>
  <si>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</si>
  <si>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</si>
  <si>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</si>
  <si>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</si>
  <si>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</si>
  <si>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</si>
  <si>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</si>
  <si>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</si>
  <si>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</si>
  <si>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</si>
  <si>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</si>
  <si>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</si>
  <si>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</si>
  <si>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</si>
  <si>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</si>
  <si>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</si>
  <si>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</si>
  <si>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</si>
  <si>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</si>
  <si>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</si>
  <si>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</si>
  <si>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</si>
  <si>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</si>
  <si>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</si>
  <si>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</si>
  <si>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</si>
  <si>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</si>
  <si>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</si>
  <si>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</si>
  <si>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</si>
  <si>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</si>
  <si>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</si>
  <si>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</si>
  <si>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</si>
  <si>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</si>
  <si>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</si>
  <si>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</si>
  <si>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</si>
  <si>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</si>
  <si>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</si>
  <si>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</si>
  <si>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</si>
  <si>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</si>
  <si>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</si>
  <si>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</si>
  <si>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</si>
  <si>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</si>
  <si>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</si>
  <si>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</si>
  <si>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</si>
  <si>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</si>
  <si>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</si>
  <si>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</si>
  <si>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</si>
  <si>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</si>
  <si>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</si>
  <si>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</si>
  <si>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</si>
  <si>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</si>
  <si>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</si>
  <si>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</si>
  <si>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</si>
  <si>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</si>
  <si>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</si>
  <si>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</si>
  <si>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</si>
  <si>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</si>
  <si>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</si>
  <si>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</si>
  <si>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</si>
  <si>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</si>
  <si>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</si>
  <si>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</si>
  <si>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</si>
  <si>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</si>
  <si>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</si>
  <si>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</si>
  <si>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</si>
  <si>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</si>
  <si>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</si>
  <si>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</si>
  <si>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</si>
  <si>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</si>
  <si>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</si>
  <si>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</si>
  <si>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</si>
  <si>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</si>
  <si>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</si>
  <si>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</si>
  <si>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</si>
  <si>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</si>
  <si>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</si>
  <si>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</si>
  <si>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</si>
  <si>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</si>
  <si>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</si>
  <si>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</si>
  <si>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</si>
  <si>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</si>
  <si>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</si>
  <si>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</si>
  <si>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</si>
  <si>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</si>
  <si>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</si>
  <si>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</si>
  <si>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</si>
  <si>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</si>
  <si>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</si>
  <si>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</si>
  <si>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</si>
  <si>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</si>
  <si>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</si>
  <si>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</si>
  <si>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</si>
  <si>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</si>
  <si>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</si>
  <si>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</si>
  <si>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</si>
  <si>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</si>
  <si>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</si>
  <si>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</si>
  <si>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</si>
  <si>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</si>
  <si>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</si>
  <si>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</si>
  <si>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</si>
  <si>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</si>
  <si>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</si>
  <si>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</si>
  <si>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</si>
  <si>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</si>
  <si>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</si>
  <si>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</si>
  <si>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</si>
  <si>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</si>
  <si>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</si>
  <si>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</si>
  <si>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</si>
  <si>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</si>
  <si>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</si>
  <si>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</si>
  <si>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</si>
  <si>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</si>
  <si>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</si>
  <si>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</si>
  <si>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</si>
  <si>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</si>
  <si>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</si>
  <si>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</si>
  <si>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</si>
  <si>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</si>
  <si>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</si>
  <si>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</si>
  <si>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</si>
  <si>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</si>
  <si>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</si>
  <si>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</si>
  <si>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</si>
  <si>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</si>
  <si>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</si>
  <si>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</si>
  <si>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</si>
  <si>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</si>
  <si>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</si>
  <si>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</si>
  <si>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</si>
  <si>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</si>
  <si>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</si>
  <si>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</si>
  <si>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</si>
  <si>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</si>
  <si>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</si>
  <si>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</si>
  <si>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</si>
  <si>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</si>
  <si>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</si>
  <si>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</si>
  <si>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</si>
  <si>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</si>
  <si>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</si>
  <si>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</si>
  <si>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</si>
  <si>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</si>
  <si>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</si>
  <si>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</si>
  <si>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</si>
  <si>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</si>
  <si>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</si>
  <si>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</si>
  <si>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</si>
  <si>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</si>
  <si>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</si>
  <si>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</si>
  <si>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</si>
  <si>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</si>
  <si>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</si>
  <si>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</si>
  <si>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</si>
  <si>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</si>
  <si>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</si>
  <si>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</si>
  <si>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</si>
  <si>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</si>
  <si>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</si>
  <si>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</si>
  <si>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</si>
  <si>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</si>
  <si>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</si>
  <si>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</si>
  <si>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</si>
  <si>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</si>
  <si>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</si>
  <si>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</si>
  <si>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</si>
  <si>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</si>
  <si>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</si>
  <si>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</si>
  <si>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</si>
  <si>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</si>
  <si>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</si>
  <si>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</si>
  <si>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</si>
  <si>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</si>
  <si>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</si>
  <si>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</si>
  <si>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</si>
  <si>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</si>
  <si>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</si>
  <si>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</si>
  <si>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</si>
  <si>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</si>
  <si>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</si>
  <si>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</si>
  <si>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</si>
  <si>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</si>
  <si>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</si>
  <si>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</si>
  <si>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</si>
  <si>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</si>
  <si>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</si>
  <si>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</si>
  <si>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</si>
  <si>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</si>
  <si>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</si>
  <si>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</si>
  <si>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</si>
  <si>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</si>
  <si>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</si>
  <si>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</si>
  <si>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</si>
  <si>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</si>
  <si>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</si>
  <si>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</si>
  <si>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</si>
  <si>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</si>
  <si>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</si>
  <si>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</si>
  <si>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</si>
  <si>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</si>
  <si>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</si>
  <si>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</si>
  <si>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</si>
  <si>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</si>
  <si>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</si>
  <si>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</si>
  <si>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</si>
  <si>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</si>
  <si>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</si>
  <si>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</si>
  <si>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</si>
  <si>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</si>
  <si>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</si>
  <si>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</si>
  <si>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</si>
  <si>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</si>
  <si>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</si>
  <si>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</si>
  <si>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</si>
  <si>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</si>
  <si>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</si>
  <si>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</si>
  <si>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</si>
  <si>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</si>
  <si>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</si>
  <si>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</si>
  <si>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</si>
  <si>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</si>
  <si>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</si>
  <si>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</si>
  <si>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</si>
  <si>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</si>
  <si>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</si>
  <si>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</si>
  <si>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</si>
  <si>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</si>
  <si>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</si>
  <si>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</si>
  <si>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</si>
  <si>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</si>
  <si>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</si>
  <si>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</si>
  <si>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</si>
  <si>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</si>
  <si>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</si>
  <si>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</si>
  <si>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</si>
  <si>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</si>
  <si>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</si>
  <si>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</si>
  <si>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</si>
  <si>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</si>
  <si>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</si>
  <si>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</si>
  <si>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</si>
  <si>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</si>
  <si>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</si>
  <si>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</si>
  <si>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</si>
  <si>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</si>
  <si>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</si>
  <si>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</si>
  <si>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</si>
  <si>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</si>
  <si>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</si>
  <si>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</si>
  <si>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</si>
  <si>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</si>
  <si>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</si>
  <si>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</si>
  <si>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</si>
  <si>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</si>
  <si>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</si>
  <si>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</si>
  <si>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</si>
  <si>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</si>
  <si>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</si>
  <si>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</si>
  <si>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</si>
  <si>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</si>
  <si>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</si>
  <si>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</si>
  <si>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</si>
  <si>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</si>
  <si>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</si>
  <si>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</si>
  <si>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</si>
  <si>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</si>
  <si>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</si>
  <si>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</si>
  <si>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</si>
  <si>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</si>
  <si>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</si>
  <si>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</si>
  <si>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</si>
  <si>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</si>
  <si>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</si>
  <si>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</si>
  <si>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</si>
  <si>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</si>
  <si>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</si>
  <si>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</si>
  <si>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</si>
  <si>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</si>
  <si>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</si>
  <si>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</si>
  <si>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</si>
  <si>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</si>
  <si>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</si>
  <si>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</si>
  <si>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</si>
  <si>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</si>
  <si>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</si>
  <si>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</si>
  <si>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</si>
  <si>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</si>
  <si>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</si>
  <si>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</si>
  <si>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</si>
  <si>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</si>
  <si>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</si>
  <si>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</si>
  <si>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</si>
  <si>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</si>
  <si>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</si>
  <si>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</si>
  <si>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</si>
  <si>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</si>
  <si>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</si>
  <si>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</si>
  <si>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</si>
  <si>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</si>
  <si>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</si>
  <si>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</si>
  <si>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</si>
  <si>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</si>
  <si>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</si>
  <si>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</si>
  <si>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</si>
  <si>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</si>
  <si>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</si>
  <si>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</si>
  <si>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</si>
  <si>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</si>
  <si>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</si>
  <si>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</si>
  <si>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</si>
  <si>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</si>
  <si>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</si>
  <si>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</si>
  <si>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</si>
  <si>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</si>
  <si>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</si>
  <si>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</si>
  <si>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</si>
  <si>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</si>
  <si>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</si>
  <si>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</si>
  <si>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</si>
  <si>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</si>
  <si>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</si>
  <si>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</si>
  <si>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</si>
  <si>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</si>
  <si>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</si>
  <si>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</si>
  <si>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</si>
  <si>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</si>
  <si>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</si>
  <si>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</si>
  <si>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</si>
  <si>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</si>
  <si>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</si>
  <si>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</si>
  <si>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</si>
  <si>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</si>
  <si>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</si>
  <si>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</si>
  <si>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</si>
  <si>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</si>
  <si>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</si>
  <si>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</si>
  <si>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</si>
  <si>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</si>
  <si>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</si>
  <si>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</si>
  <si>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</si>
  <si>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</si>
  <si>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</si>
  <si>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</si>
  <si>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</si>
  <si>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</si>
  <si>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</si>
  <si>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</si>
  <si>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</si>
  <si>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</si>
  <si>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</si>
  <si>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</si>
  <si>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</si>
  <si>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</si>
  <si>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</si>
  <si>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</si>
  <si>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</si>
  <si>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</si>
  <si>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</si>
  <si>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</si>
  <si>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</si>
  <si>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</si>
  <si>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</si>
  <si>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</si>
  <si>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</si>
  <si>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</si>
  <si>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</si>
  <si>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</si>
  <si>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</si>
  <si>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</si>
  <si>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</si>
  <si>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</si>
  <si>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</si>
  <si>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</si>
  <si>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</si>
  <si>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</si>
  <si>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</si>
  <si>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</si>
  <si>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</si>
  <si>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</si>
  <si>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</si>
  <si>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</si>
  <si>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</si>
  <si>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</si>
  <si>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</si>
  <si>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</si>
  <si>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</si>
  <si>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</si>
  <si>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</si>
  <si>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</si>
  <si>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</si>
  <si>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</si>
  <si>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</si>
  <si>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</si>
  <si>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</si>
  <si>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</si>
  <si>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</si>
  <si>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</si>
  <si>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</si>
  <si>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</si>
  <si>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</si>
  <si>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</si>
  <si>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</si>
  <si>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</si>
  <si>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</si>
  <si>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</si>
  <si>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</si>
  <si>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</si>
  <si>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</si>
  <si>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</si>
  <si>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</si>
  <si>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</si>
  <si>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</si>
  <si>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</si>
  <si>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</si>
  <si>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</si>
  <si>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</si>
  <si>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</si>
  <si>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</si>
  <si>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</si>
  <si>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</si>
  <si>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</si>
  <si>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</si>
  <si>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</si>
  <si>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</si>
  <si>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</si>
  <si>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</si>
  <si>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</si>
  <si>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</si>
  <si>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</si>
  <si>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</si>
  <si>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</si>
  <si>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</si>
  <si>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</si>
  <si>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</si>
  <si>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</si>
  <si>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</si>
  <si>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</si>
  <si>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</si>
  <si>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</si>
  <si>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</si>
  <si>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</si>
  <si>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</si>
  <si>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</si>
  <si>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</si>
  <si>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</si>
  <si>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</si>
  <si>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</si>
  <si>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</si>
  <si>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</si>
  <si>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</si>
  <si>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</si>
  <si>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</si>
  <si>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</si>
  <si>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</si>
  <si>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</si>
  <si>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</si>
  <si>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</si>
  <si>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</si>
  <si>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</si>
  <si>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</si>
  <si>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</si>
  <si>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</si>
  <si>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</si>
  <si>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</si>
  <si>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</si>
  <si>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</si>
  <si>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</si>
  <si>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</si>
  <si>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</si>
  <si>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</si>
  <si>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</si>
  <si>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</si>
  <si>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</si>
  <si>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</si>
  <si>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</si>
  <si>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</si>
  <si>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</si>
  <si>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</si>
  <si>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</si>
  <si>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</si>
  <si>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</si>
  <si>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</si>
  <si>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</si>
  <si>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</si>
  <si>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</si>
  <si>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</si>
  <si>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</si>
  <si>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</si>
  <si>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</si>
  <si>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</si>
  <si>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</si>
  <si>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</si>
  <si>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</si>
  <si>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</si>
  <si>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</si>
  <si>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</si>
  <si>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</si>
  <si>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</si>
  <si>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</si>
  <si>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</si>
  <si>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</si>
  <si>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</si>
  <si>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</si>
  <si>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</si>
  <si>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</si>
  <si>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</si>
  <si>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</si>
  <si>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</si>
  <si>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</si>
  <si>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</si>
  <si>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</si>
  <si>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</si>
  <si>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</si>
  <si>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</si>
  <si>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</si>
  <si>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</si>
  <si>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</si>
  <si>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</si>
  <si>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</si>
  <si>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</si>
  <si>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</si>
  <si>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</si>
  <si>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</si>
  <si>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</si>
  <si>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</si>
  <si>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</si>
  <si>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</si>
  <si>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</si>
  <si>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</si>
  <si>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</si>
  <si>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</si>
  <si>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</si>
  <si>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</si>
  <si>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</si>
  <si>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</si>
  <si>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</si>
  <si>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</si>
  <si>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</si>
  <si>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</si>
  <si>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</si>
  <si>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</si>
  <si>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</si>
  <si>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</si>
  <si>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</si>
  <si>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</si>
  <si>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</si>
  <si>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</si>
  <si>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</si>
  <si>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</si>
  <si>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</si>
  <si>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</si>
  <si>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</si>
  <si>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</si>
  <si>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</si>
  <si>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</si>
  <si>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</si>
  <si>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</si>
  <si>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</si>
  <si>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</si>
  <si>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</si>
  <si>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</si>
  <si>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</si>
  <si>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</si>
  <si>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</si>
  <si>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</si>
  <si>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</si>
  <si>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</si>
  <si>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</si>
  <si>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</si>
  <si>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</si>
  <si>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</si>
  <si>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</si>
  <si>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</si>
  <si>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</si>
  <si>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</si>
  <si>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</si>
  <si>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</si>
  <si>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</si>
  <si>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</si>
  <si>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</si>
  <si>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</si>
  <si>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</si>
  <si>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</si>
  <si>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</si>
  <si>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</si>
  <si>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</si>
  <si>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</si>
  <si>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</si>
  <si>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</si>
  <si>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</si>
  <si>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</si>
  <si>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</si>
  <si>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</si>
  <si>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</si>
  <si>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</si>
  <si>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</si>
  <si>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</si>
  <si>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</si>
  <si>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</si>
  <si>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</si>
  <si>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</si>
  <si>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</si>
  <si>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</si>
  <si>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</si>
  <si>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</si>
  <si>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</si>
  <si>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</si>
  <si>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</si>
  <si>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</si>
  <si>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</si>
  <si>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</si>
  <si>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</si>
  <si>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</si>
  <si>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</si>
  <si>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</si>
  <si>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</si>
  <si>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</si>
  <si>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</si>
  <si>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</si>
  <si>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</si>
  <si>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</si>
  <si>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</si>
  <si>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</si>
  <si>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</si>
  <si>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</si>
  <si>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</si>
  <si>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</si>
  <si>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</si>
  <si>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</si>
  <si>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</si>
  <si>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</si>
  <si>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</si>
  <si>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</si>
  <si>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</si>
  <si>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</si>
  <si>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</si>
  <si>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</si>
  <si>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</si>
  <si>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</si>
  <si>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</si>
  <si>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</si>
  <si>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</si>
  <si>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</si>
  <si>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</si>
  <si>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</si>
  <si>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</si>
  <si>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</si>
  <si>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</si>
  <si>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</si>
  <si>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</si>
  <si>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</si>
  <si>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</si>
  <si>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</si>
  <si>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</si>
  <si>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</si>
  <si>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</si>
  <si>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</si>
  <si>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</si>
  <si>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</si>
  <si>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</si>
  <si>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</si>
  <si>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</si>
  <si>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</si>
  <si>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</si>
  <si>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</si>
  <si>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</si>
  <si>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</si>
  <si>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</si>
  <si>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</si>
  <si>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</si>
  <si>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</si>
  <si>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</si>
  <si>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</si>
  <si>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</si>
  <si>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</si>
  <si>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</si>
  <si>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</si>
  <si>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</si>
  <si>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</si>
  <si>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</si>
  <si>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</si>
  <si>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</si>
  <si>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</si>
  <si>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</si>
  <si>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</si>
  <si>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</si>
  <si>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</si>
  <si>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</si>
  <si>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</si>
  <si>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</si>
  <si>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</si>
  <si>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</si>
  <si>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</si>
  <si>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</si>
  <si>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</si>
  <si>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</si>
  <si>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</si>
  <si>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</si>
  <si>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</si>
  <si>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</si>
  <si>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</si>
  <si>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</si>
  <si>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</si>
  <si>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</si>
  <si>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</si>
  <si>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</si>
  <si>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</si>
  <si>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</si>
  <si>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</si>
  <si>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</si>
  <si>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</si>
  <si>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</si>
  <si>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</si>
  <si>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</si>
  <si>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</si>
  <si>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</si>
  <si>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</si>
  <si>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</si>
  <si>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</si>
  <si>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</si>
  <si>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</si>
  <si>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</si>
  <si>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</si>
  <si>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</si>
  <si>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</si>
  <si>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</si>
  <si>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</si>
  <si>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</si>
  <si>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</si>
  <si>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</si>
  <si>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</si>
  <si>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</si>
  <si>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</si>
  <si>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</si>
  <si>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</si>
  <si>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</si>
  <si>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</si>
  <si>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</si>
  <si>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</si>
  <si>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</si>
  <si>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</si>
  <si>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</si>
  <si>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</si>
  <si>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</si>
  <si>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</si>
  <si>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</si>
  <si>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</si>
  <si>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</si>
  <si>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</si>
  <si>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</si>
  <si>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</si>
  <si>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</si>
  <si>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</si>
  <si>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</si>
  <si>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</si>
  <si>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</si>
  <si>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</si>
  <si>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</si>
  <si>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</si>
  <si>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</si>
  <si>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</si>
  <si>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</si>
  <si>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</si>
  <si>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</si>
  <si>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</si>
  <si>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</si>
  <si>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</si>
  <si>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</si>
  <si>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</si>
  <si>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</si>
  <si>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</si>
  <si>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</si>
  <si>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</si>
  <si>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</si>
  <si>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</si>
  <si>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</si>
  <si>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</si>
  <si>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</si>
  <si>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</si>
  <si>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</si>
  <si>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</si>
  <si>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</si>
  <si>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</si>
  <si>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</si>
  <si>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</si>
  <si>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</si>
  <si>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</si>
  <si>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</si>
  <si>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</si>
  <si>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</si>
  <si>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</si>
  <si>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</si>
  <si>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</si>
  <si>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</si>
  <si>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</si>
  <si>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</si>
  <si>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</si>
  <si>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</si>
  <si>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</si>
  <si>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</si>
  <si>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</si>
  <si>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</si>
  <si>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</si>
  <si>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</si>
  <si>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</si>
  <si>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</si>
  <si>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</si>
  <si>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</si>
  <si>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</si>
  <si>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</si>
  <si>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</si>
  <si>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</si>
  <si>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</si>
  <si>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</si>
  <si>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</si>
  <si>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</si>
  <si>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</si>
  <si>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</si>
  <si>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</si>
  <si>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</si>
  <si>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</si>
  <si>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</si>
  <si>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</si>
  <si>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</si>
  <si>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</si>
  <si>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</si>
  <si>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</si>
  <si>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</si>
  <si>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</si>
  <si>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</si>
  <si>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</si>
  <si>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</si>
  <si>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</si>
  <si>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</si>
  <si>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</si>
  <si>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</si>
  <si>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</si>
  <si>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</si>
  <si>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</si>
  <si>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</si>
  <si>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</si>
  <si>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</si>
  <si>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</si>
  <si>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</si>
  <si>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</si>
  <si>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</si>
  <si>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</si>
  <si>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</si>
  <si>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</si>
  <si>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</si>
  <si>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</si>
  <si>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</si>
  <si>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</si>
  <si>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</si>
  <si>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</si>
  <si>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</si>
  <si>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</si>
  <si>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</si>
  <si>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</si>
  <si>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</si>
  <si>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</si>
  <si>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</si>
  <si>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</si>
  <si>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</si>
  <si>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</si>
  <si>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</si>
  <si>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</si>
  <si>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</si>
  <si>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</si>
  <si>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</si>
  <si>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</si>
  <si>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</si>
  <si>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</si>
  <si>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</si>
  <si>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</si>
  <si>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</si>
  <si>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</si>
  <si>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</si>
  <si>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</si>
  <si>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</si>
  <si>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</si>
  <si>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</si>
  <si>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</si>
  <si>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</si>
  <si>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</si>
  <si>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</si>
  <si>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</si>
  <si>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</si>
  <si>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</si>
  <si>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</si>
  <si>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</si>
  <si>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</si>
  <si>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</si>
  <si>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</si>
  <si>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</si>
  <si>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</si>
  <si>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</si>
  <si>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</si>
  <si>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</si>
  <si>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</si>
  <si>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</si>
  <si>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</si>
  <si>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</si>
  <si>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</si>
  <si>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</si>
  <si>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</si>
  <si>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</si>
  <si>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</si>
  <si>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</si>
  <si>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</si>
  <si>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</si>
  <si>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</si>
  <si>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</si>
  <si>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</si>
  <si>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</si>
  <si>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</si>
  <si>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</si>
  <si>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</si>
  <si>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</si>
  <si>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</si>
  <si>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</si>
  <si>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</si>
  <si>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</si>
  <si>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</si>
  <si>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</si>
  <si>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</si>
  <si>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</si>
  <si>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</si>
  <si>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</si>
  <si>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</si>
  <si>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</si>
  <si>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</si>
  <si>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</si>
  <si>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</si>
  <si>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</si>
  <si>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</si>
  <si>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</si>
  <si>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</si>
  <si>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</si>
  <si>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</si>
  <si>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</si>
  <si>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</si>
  <si>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</si>
  <si>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</si>
  <si>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</si>
  <si>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</si>
  <si>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</si>
  <si>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</si>
  <si>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</si>
  <si>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</si>
  <si>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</si>
  <si>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</si>
  <si>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</si>
  <si>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</si>
  <si>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</si>
  <si>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</si>
  <si>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</si>
  <si>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</si>
  <si>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</si>
  <si>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</si>
  <si>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</si>
  <si>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</si>
  <si>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</si>
  <si>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</si>
  <si>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</si>
  <si>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</si>
  <si>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</si>
  <si>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</si>
  <si>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</si>
  <si>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</si>
  <si>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</si>
  <si>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</si>
  <si>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</si>
  <si>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</si>
  <si>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</si>
  <si>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</si>
  <si>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</si>
  <si>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</si>
  <si>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</si>
  <si>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</si>
  <si>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</si>
  <si>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</si>
  <si>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</si>
  <si>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</si>
  <si>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</si>
  <si>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</si>
  <si>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</si>
  <si>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</si>
  <si>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</si>
  <si>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</si>
  <si>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</si>
  <si>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</si>
  <si>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</si>
  <si>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</si>
  <si>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</si>
  <si>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</si>
  <si>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</si>
  <si>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</si>
  <si>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</si>
  <si>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</si>
  <si>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</si>
  <si>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</si>
  <si>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</si>
  <si>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</si>
  <si>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</si>
  <si>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</si>
  <si>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</si>
  <si>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</si>
  <si>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</si>
  <si>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</si>
  <si>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</si>
  <si>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</si>
  <si>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</si>
  <si>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</si>
  <si>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</si>
  <si>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</si>
  <si>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</si>
  <si>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</si>
  <si>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</si>
  <si>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</si>
  <si>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</si>
  <si>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</si>
  <si>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</si>
  <si>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</si>
  <si>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</si>
  <si>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</si>
  <si>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</si>
  <si>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</si>
  <si>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</si>
  <si>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</si>
  <si>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</si>
  <si>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</si>
  <si>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</si>
  <si>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</si>
  <si>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</si>
  <si>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</si>
  <si>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</si>
  <si>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</si>
  <si>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</si>
  <si>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</si>
  <si>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</si>
  <si>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</si>
  <si>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</si>
  <si>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</si>
  <si>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</si>
  <si>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</si>
  <si>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</si>
  <si>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</si>
  <si>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</si>
  <si>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</si>
  <si>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</si>
  <si>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</si>
  <si>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</si>
  <si>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</si>
  <si>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</si>
  <si>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</si>
  <si>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</si>
  <si>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</si>
  <si>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</si>
  <si>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</si>
  <si>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</si>
  <si>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</si>
  <si>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</si>
  <si>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</si>
  <si>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</si>
  <si>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</si>
  <si>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</si>
  <si>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</si>
  <si>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</si>
  <si>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</si>
  <si>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</si>
  <si>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</si>
  <si>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</si>
  <si>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</si>
  <si>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</si>
  <si>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</si>
  <si>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</si>
  <si>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</si>
  <si>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</si>
  <si>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</si>
  <si>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</si>
  <si>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</si>
  <si>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</si>
  <si>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</si>
  <si>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</si>
  <si>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</si>
  <si>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</si>
  <si>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</si>
  <si>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</si>
  <si>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</si>
  <si>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</si>
  <si>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</si>
  <si>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</si>
  <si>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</si>
  <si>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</si>
  <si>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</si>
  <si>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</si>
  <si>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</si>
  <si>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</si>
  <si>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</si>
  <si>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</si>
  <si>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</si>
  <si>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</si>
  <si>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</si>
  <si>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</si>
  <si>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</si>
  <si>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</si>
  <si>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</si>
  <si>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</si>
  <si>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</si>
  <si>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</si>
  <si>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</si>
  <si>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</si>
  <si>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</si>
  <si>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</si>
  <si>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</si>
  <si>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</si>
  <si>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</si>
  <si>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</si>
  <si>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</si>
  <si>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</si>
  <si>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</si>
  <si>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</si>
  <si>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</si>
  <si>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</si>
  <si>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</si>
  <si>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</si>
  <si>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</si>
  <si>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</si>
  <si>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</si>
  <si>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</si>
  <si>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</si>
  <si>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</si>
  <si>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</si>
  <si>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</si>
  <si>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</si>
  <si>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</si>
  <si>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</si>
  <si>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</si>
  <si>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</si>
  <si>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</si>
  <si>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</si>
  <si>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</si>
  <si>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</si>
  <si>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</si>
  <si>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</si>
  <si>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</si>
  <si>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</si>
  <si>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</si>
  <si>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</si>
  <si>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</si>
  <si>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</si>
  <si>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</si>
  <si>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</si>
  <si>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</si>
  <si>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</si>
  <si>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</si>
  <si>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</si>
  <si>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</si>
  <si>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</si>
  <si>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</si>
  <si>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</si>
  <si>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</si>
  <si>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</si>
  <si>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</si>
  <si>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</si>
  <si>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</si>
  <si>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</si>
  <si>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</si>
  <si>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</si>
  <si>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</si>
  <si>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</si>
  <si>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</si>
  <si>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</si>
  <si>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</si>
  <si>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</si>
  <si>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</si>
  <si>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</si>
  <si>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</si>
  <si>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</si>
  <si>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</si>
  <si>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</si>
  <si>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</si>
  <si>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</si>
  <si>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</si>
  <si>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</si>
  <si>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</si>
  <si>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</si>
  <si>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</si>
  <si>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</si>
  <si>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</si>
  <si>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</si>
  <si>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</si>
  <si>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</si>
  <si>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</si>
  <si>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</si>
  <si>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</si>
  <si>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</si>
  <si>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</si>
  <si>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</si>
  <si>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</si>
  <si>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</si>
  <si>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</si>
  <si>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</si>
  <si>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</si>
  <si>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</si>
  <si>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</si>
  <si>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</si>
  <si>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</si>
  <si>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</si>
  <si>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</si>
  <si>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</si>
  <si>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</si>
  <si>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</si>
  <si>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</si>
  <si>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</si>
  <si>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</si>
  <si>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</si>
  <si>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</si>
  <si>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</si>
  <si>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</si>
  <si>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</si>
  <si>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</si>
  <si>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</si>
  <si>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</si>
  <si>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</si>
  <si>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</si>
  <si>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</si>
  <si>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</si>
  <si>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</si>
  <si>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</si>
  <si>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</si>
  <si>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</si>
  <si>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</si>
  <si>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</si>
  <si>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</si>
  <si>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</si>
  <si>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</si>
  <si>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</si>
  <si>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</si>
  <si>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</si>
  <si>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</si>
  <si>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</si>
  <si>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</si>
  <si>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</si>
  <si>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</si>
  <si>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</si>
  <si>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</si>
  <si>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</si>
  <si>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</si>
  <si>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</si>
  <si>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</si>
  <si>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</si>
  <si>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</si>
  <si>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</si>
  <si>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</si>
  <si>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</si>
  <si>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</si>
  <si>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</si>
  <si>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</si>
  <si>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</si>
  <si>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</si>
  <si>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</si>
  <si>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</si>
  <si>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</si>
  <si>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</si>
  <si>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</si>
  <si>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</si>
  <si>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</si>
  <si>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</si>
  <si>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</si>
  <si>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</si>
  <si>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</si>
  <si>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</si>
  <si>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</si>
  <si>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</si>
  <si>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</si>
  <si>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</si>
  <si>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</si>
  <si>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</si>
  <si>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</si>
  <si>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</si>
  <si>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</si>
  <si>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</si>
  <si>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</si>
  <si>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</si>
  <si>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</si>
  <si>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</si>
  <si>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</si>
  <si>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</si>
  <si>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</si>
  <si>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</si>
  <si>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</si>
  <si>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</si>
  <si>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</si>
  <si>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</si>
  <si>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</si>
  <si>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</si>
  <si>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</si>
  <si>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</si>
  <si>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</si>
  <si>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</si>
  <si>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</si>
  <si>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</si>
  <si>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</si>
  <si>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</si>
  <si>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</si>
  <si>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</si>
  <si>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</si>
  <si>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</si>
  <si>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</si>
  <si>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</si>
  <si>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</si>
  <si>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</si>
  <si>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</si>
  <si>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</si>
  <si>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</si>
  <si>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</si>
  <si>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</si>
  <si>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</si>
  <si>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</si>
  <si>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</si>
  <si>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</si>
  <si>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</si>
  <si>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</si>
  <si>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</si>
  <si>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</si>
  <si>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</si>
  <si>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</si>
  <si>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</si>
  <si>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</si>
  <si>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</si>
  <si>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</si>
  <si>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</si>
  <si>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</si>
  <si>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</si>
  <si>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</si>
  <si>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</si>
  <si>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</si>
  <si>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</si>
  <si>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</si>
  <si>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</si>
  <si>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</si>
  <si>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</si>
  <si>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</si>
  <si>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</si>
  <si>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</si>
  <si>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</si>
  <si>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</si>
  <si>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</si>
  <si>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</si>
  <si>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</si>
  <si>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</si>
  <si>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</si>
  <si>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</si>
  <si>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</si>
  <si>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</si>
  <si>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</si>
  <si>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</si>
  <si>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</si>
  <si>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</si>
  <si>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</si>
  <si>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</si>
  <si>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</si>
  <si>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</si>
  <si>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</si>
  <si>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</si>
  <si>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</si>
  <si>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</si>
  <si>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</si>
  <si>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</si>
  <si>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</si>
  <si>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</si>
  <si>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</si>
  <si>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</si>
  <si>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</si>
  <si>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</si>
  <si>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</si>
  <si>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</si>
  <si>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</si>
  <si>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</si>
  <si>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</si>
  <si>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</si>
  <si>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</si>
  <si>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</si>
  <si>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</si>
  <si>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</si>
  <si>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</si>
  <si>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</si>
  <si>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</si>
  <si>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</si>
  <si>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</si>
  <si>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</si>
  <si>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</si>
  <si>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</si>
  <si>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</si>
  <si>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</si>
  <si>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</si>
  <si>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</si>
  <si>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</si>
  <si>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</si>
  <si>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</si>
  <si>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</si>
  <si>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</si>
  <si>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</si>
  <si>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</si>
  <si>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</si>
  <si>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</si>
  <si>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</si>
  <si>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</si>
  <si>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</si>
  <si>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</si>
  <si>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</si>
  <si>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</si>
  <si>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</si>
  <si>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</si>
  <si>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</si>
  <si>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</si>
  <si>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</si>
  <si>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</si>
  <si>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</si>
  <si>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</si>
  <si>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</si>
  <si>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</si>
  <si>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</si>
  <si>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</si>
  <si>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</si>
  <si>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</si>
  <si>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</si>
  <si>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</si>
  <si>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</si>
  <si>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</si>
  <si>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</si>
  <si>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</si>
  <si>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</si>
  <si>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</si>
  <si>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</si>
  <si>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</si>
  <si>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</si>
  <si>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</si>
  <si>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</si>
  <si>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</si>
  <si>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</si>
  <si>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</si>
  <si>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</si>
  <si>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</si>
  <si>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</si>
  <si>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</si>
  <si>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</si>
  <si>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</si>
  <si>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</si>
  <si>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</si>
  <si>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</si>
  <si>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</si>
  <si>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</si>
  <si>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</si>
  <si>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</si>
  <si>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</si>
  <si>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</si>
  <si>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</si>
  <si>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</si>
  <si>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</si>
  <si>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</si>
  <si>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</si>
  <si>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</si>
  <si>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</si>
  <si>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</si>
  <si>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</si>
  <si>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</si>
  <si>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</si>
  <si>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</si>
  <si>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</si>
  <si>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</si>
  <si>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</si>
  <si>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</si>
  <si>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</si>
  <si>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</si>
  <si>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</si>
  <si>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</si>
  <si>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</si>
  <si>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</si>
  <si>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</si>
  <si>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</si>
  <si>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</si>
  <si>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</si>
  <si>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</si>
  <si>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</si>
  <si>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</si>
  <si>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</si>
  <si>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</si>
  <si>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</si>
  <si>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</si>
  <si>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</si>
  <si>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</si>
  <si>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</si>
  <si>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</si>
  <si>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</si>
  <si>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</si>
  <si>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</si>
  <si>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</si>
  <si>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</si>
  <si>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</si>
  <si>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</si>
  <si>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</si>
  <si>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</si>
  <si>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</si>
  <si>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</si>
  <si>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</si>
  <si>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</si>
  <si>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</si>
  <si>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</si>
  <si>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</si>
  <si>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</si>
  <si>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</si>
  <si>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</si>
  <si>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</si>
  <si>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</si>
  <si>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</si>
  <si>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</si>
  <si>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</si>
  <si>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</si>
  <si>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</si>
  <si>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</si>
  <si>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</si>
  <si>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</si>
  <si>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</si>
  <si>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</si>
  <si>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</si>
  <si>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</si>
  <si>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</si>
  <si>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</si>
  <si>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</si>
  <si>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</si>
  <si>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</si>
  <si>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</si>
  <si>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</si>
  <si>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</si>
  <si>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</si>
  <si>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</si>
  <si>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</si>
  <si>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</si>
  <si>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</si>
  <si>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</si>
  <si>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</si>
  <si>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</si>
  <si>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</si>
  <si>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</si>
  <si>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</si>
  <si>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</si>
  <si>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</si>
  <si>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</si>
  <si>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</si>
  <si>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</si>
  <si>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</si>
  <si>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</si>
  <si>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</si>
  <si>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</si>
  <si>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</si>
  <si>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</si>
  <si>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</si>
  <si>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</si>
  <si>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</si>
  <si>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</si>
  <si>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</si>
  <si>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</si>
  <si>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</si>
  <si>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</si>
  <si>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</si>
  <si>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</si>
  <si>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</si>
  <si>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</si>
  <si>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</si>
  <si>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</si>
  <si>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</si>
  <si>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</si>
  <si>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</si>
  <si>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</si>
  <si>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</si>
  <si>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</si>
  <si>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</si>
  <si>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</si>
  <si>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</si>
  <si>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</si>
  <si>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</si>
  <si>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</si>
  <si>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</si>
  <si>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</si>
  <si>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</si>
  <si>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</si>
  <si>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</si>
  <si>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</si>
  <si>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</si>
  <si>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</si>
  <si>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</si>
  <si>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</si>
  <si>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</si>
  <si>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</si>
  <si>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</si>
  <si>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</si>
  <si>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</si>
  <si>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</si>
  <si>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</si>
  <si>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</si>
  <si>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</si>
  <si>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</si>
  <si>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</si>
  <si>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</si>
  <si>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</si>
  <si>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</si>
  <si>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</si>
  <si>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</si>
  <si>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</si>
  <si>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</si>
  <si>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</si>
  <si>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</si>
  <si>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</si>
  <si>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</si>
  <si>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</si>
  <si>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</si>
  <si>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</si>
  <si>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</si>
  <si>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</si>
  <si>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</si>
  <si>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</si>
  <si>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</si>
  <si>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</si>
  <si>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</si>
  <si>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</si>
  <si>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</si>
  <si>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</si>
  <si>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</si>
  <si>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</si>
  <si>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</si>
  <si>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</si>
  <si>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</si>
  <si>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</si>
  <si>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</si>
  <si>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</si>
  <si>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</si>
  <si>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</si>
  <si>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</si>
  <si>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</si>
  <si>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</si>
  <si>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</si>
  <si>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</si>
  <si>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</si>
  <si>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</si>
  <si>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</si>
  <si>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</si>
  <si>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</si>
  <si>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</si>
  <si>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</si>
  <si>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</si>
  <si>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</si>
  <si>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</si>
  <si>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</si>
  <si>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</si>
  <si>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</si>
  <si>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</si>
  <si>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</si>
  <si>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</si>
  <si>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</si>
  <si>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</si>
  <si>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</si>
  <si>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</si>
  <si>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</si>
  <si>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</si>
  <si>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</si>
  <si>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</si>
  <si>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</si>
  <si>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</si>
  <si>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</si>
  <si>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</si>
  <si>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</si>
  <si>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</si>
  <si>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</si>
  <si>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</si>
  <si>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</si>
  <si>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</si>
  <si>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</si>
  <si>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</si>
  <si>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</si>
  <si>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</si>
  <si>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</si>
  <si>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</si>
  <si>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</si>
  <si>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</si>
  <si>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</si>
  <si>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</si>
  <si>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</si>
  <si>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</si>
  <si>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</si>
  <si>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</si>
  <si>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</si>
  <si>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</si>
  <si>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</si>
  <si>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</si>
  <si>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</si>
  <si>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</si>
  <si>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</si>
  <si>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</si>
  <si>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</si>
  <si>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</si>
  <si>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</si>
  <si>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</si>
  <si>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</si>
  <si>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</si>
  <si>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</si>
  <si>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</si>
  <si>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</si>
  <si>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</si>
  <si>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</si>
  <si>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</si>
  <si>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</si>
  <si>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</si>
  <si>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</si>
  <si>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</si>
  <si>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</si>
  <si>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</si>
  <si>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</si>
  <si>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</si>
  <si>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</si>
  <si>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</si>
  <si>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</si>
  <si>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</si>
  <si>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</si>
  <si>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</si>
  <si>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</si>
  <si>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</si>
  <si>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</si>
  <si>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</si>
  <si>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</si>
  <si>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</si>
  <si>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</si>
  <si>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</si>
  <si>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</si>
  <si>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</si>
  <si>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</si>
  <si>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</si>
  <si>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</si>
  <si>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</si>
  <si>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</si>
  <si>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</si>
  <si>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</si>
  <si>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</si>
  <si>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</si>
  <si>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</si>
  <si>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</si>
  <si>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</si>
  <si>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</si>
  <si>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</si>
  <si>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</si>
  <si>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</si>
  <si>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</si>
  <si>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</si>
  <si>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</si>
  <si>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</si>
  <si>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</si>
  <si>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</si>
  <si>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</si>
  <si>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</si>
  <si>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</si>
  <si>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</si>
  <si>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</si>
  <si>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</si>
  <si>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</si>
  <si>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</si>
  <si>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</si>
  <si>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</si>
  <si>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</si>
  <si>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</si>
  <si>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</si>
  <si>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</si>
  <si>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</si>
  <si>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</si>
  <si>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</si>
  <si>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</si>
  <si>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</si>
  <si>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</si>
  <si>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</si>
  <si>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</si>
  <si>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</si>
  <si>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</si>
  <si>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</si>
  <si>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</si>
  <si>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</si>
  <si>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</si>
  <si>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</si>
  <si>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</si>
  <si>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</si>
  <si>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</si>
  <si>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</si>
  <si>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</si>
  <si>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</si>
  <si>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</si>
  <si>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</si>
  <si>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</si>
  <si>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</si>
  <si>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</si>
  <si>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</si>
  <si>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</si>
  <si>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</si>
  <si>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</si>
  <si>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</si>
  <si>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</si>
  <si>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</si>
  <si>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</si>
  <si>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</si>
  <si>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</si>
  <si>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</si>
  <si>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</si>
  <si>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</si>
  <si>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</si>
  <si>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</si>
  <si>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</si>
  <si>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</si>
  <si>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</si>
  <si>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</si>
  <si>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</si>
  <si>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</si>
  <si>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</si>
  <si>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</si>
  <si>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</si>
  <si>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</si>
  <si>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</si>
  <si>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</si>
  <si>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</si>
  <si>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</si>
  <si>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</si>
  <si>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</si>
  <si>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</si>
  <si>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</si>
  <si>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</si>
  <si>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</si>
  <si>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</si>
  <si>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</si>
  <si>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</si>
  <si>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</si>
  <si>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</si>
  <si>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</si>
  <si>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</si>
  <si>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</si>
  <si>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</si>
  <si>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</si>
  <si>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</si>
  <si>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</si>
  <si>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</si>
  <si>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</si>
  <si>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</si>
  <si>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</si>
  <si>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</si>
  <si>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</si>
  <si>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</si>
  <si>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</si>
  <si>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</si>
  <si>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</si>
  <si>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</si>
  <si>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</si>
  <si>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</si>
  <si>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</si>
  <si>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</si>
  <si>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</si>
  <si>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</si>
  <si>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</si>
  <si>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</si>
  <si>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</si>
  <si>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</si>
  <si>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</si>
  <si>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</si>
  <si>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</si>
  <si>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</si>
  <si>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</si>
  <si>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</si>
  <si>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</si>
  <si>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</si>
  <si>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</si>
  <si>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</si>
  <si>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</si>
  <si>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</si>
  <si>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</si>
  <si>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</si>
  <si>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</si>
  <si>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</si>
  <si>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</si>
  <si>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</si>
  <si>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</si>
  <si>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</si>
  <si>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</si>
  <si>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</si>
  <si>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</si>
  <si>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</si>
  <si>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</si>
  <si>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</si>
  <si>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</si>
  <si>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</si>
  <si>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</si>
  <si>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</si>
  <si>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</si>
  <si>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</si>
  <si>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</si>
  <si>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</si>
  <si>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</si>
  <si>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</si>
  <si>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</si>
  <si>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</si>
  <si>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</si>
  <si>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</si>
  <si>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</si>
  <si>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</si>
  <si>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</si>
  <si>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</si>
  <si>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</si>
  <si>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</si>
  <si>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</si>
  <si>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</si>
  <si>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</si>
  <si>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</si>
  <si>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</si>
  <si>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</si>
  <si>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</si>
  <si>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</si>
  <si>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</si>
  <si>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</si>
  <si>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</si>
  <si>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</si>
  <si>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</si>
  <si>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</si>
  <si>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</si>
  <si>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</si>
  <si>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</si>
  <si>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</si>
  <si>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</si>
  <si>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</si>
  <si>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</si>
  <si>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</si>
  <si>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</si>
  <si>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</si>
  <si>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</si>
  <si>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</si>
  <si>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</si>
  <si>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</si>
  <si>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</si>
  <si>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</si>
  <si>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</si>
  <si>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</si>
  <si>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</si>
  <si>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</si>
  <si>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</si>
  <si>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</si>
  <si>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</si>
  <si>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</si>
  <si>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</si>
  <si>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</si>
  <si>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</si>
  <si>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</si>
  <si>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</si>
  <si>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</si>
  <si>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</si>
  <si>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</si>
  <si>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</si>
  <si>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</si>
  <si>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</si>
  <si>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</si>
  <si>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</si>
  <si>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</si>
  <si>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</si>
  <si>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</si>
  <si>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</si>
  <si>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</si>
  <si>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</si>
  <si>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</si>
  <si>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</si>
  <si>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</si>
  <si>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</si>
  <si>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</si>
  <si>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</si>
  <si>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</si>
  <si>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</si>
  <si>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</si>
  <si>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</si>
  <si>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</si>
  <si>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</si>
  <si>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</si>
  <si>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</si>
  <si>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</si>
  <si>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</si>
  <si>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</si>
  <si>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</si>
  <si>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</si>
  <si>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</si>
  <si>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</si>
  <si>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</si>
  <si>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</si>
  <si>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</si>
  <si>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</si>
  <si>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</si>
  <si>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</si>
  <si>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</si>
  <si>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</si>
  <si>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</si>
  <si>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</si>
  <si>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</si>
  <si>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</si>
  <si>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</si>
  <si>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</si>
  <si>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</si>
  <si>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</si>
  <si>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</si>
  <si>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</si>
  <si>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</si>
  <si>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</si>
  <si>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</si>
  <si>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</si>
  <si>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</si>
  <si>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</si>
  <si>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</si>
  <si>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</si>
  <si>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</si>
  <si>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</si>
  <si>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</si>
  <si>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</si>
  <si>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</si>
  <si>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</si>
  <si>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</si>
  <si>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</si>
  <si>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</si>
  <si>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</si>
  <si>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</si>
  <si>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</si>
  <si>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</si>
  <si>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</si>
  <si>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</si>
  <si>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</si>
  <si>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</si>
  <si>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</si>
  <si>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</si>
  <si>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</si>
  <si>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</si>
  <si>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</si>
  <si>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</si>
  <si>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</si>
  <si>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</si>
  <si>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</si>
  <si>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</si>
  <si>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</si>
  <si>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</si>
  <si>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</si>
  <si>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</si>
  <si>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</si>
  <si>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</si>
  <si>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</si>
  <si>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</si>
  <si>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</si>
  <si>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</si>
  <si>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</si>
  <si>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</si>
  <si>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</si>
  <si>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</si>
  <si>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</si>
  <si>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</si>
  <si>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</si>
  <si>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</si>
  <si>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</si>
  <si>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</si>
  <si>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</si>
  <si>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</si>
  <si>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</si>
  <si>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</si>
  <si>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</si>
  <si>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</si>
  <si>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</si>
  <si>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</si>
  <si>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</si>
  <si>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</si>
  <si>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</si>
  <si>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</si>
  <si>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</si>
  <si>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</si>
  <si>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</si>
  <si>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</si>
  <si>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</si>
  <si>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</si>
  <si>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</si>
  <si>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</si>
  <si>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</si>
  <si>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</si>
  <si>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</si>
  <si>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</si>
  <si>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</si>
  <si>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</si>
  <si>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</si>
  <si>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</si>
  <si>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</si>
  <si>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</si>
  <si>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</si>
  <si>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</si>
  <si>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</si>
  <si>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</si>
  <si>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</si>
  <si>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</si>
  <si>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</si>
  <si>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</si>
  <si>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</si>
  <si>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</si>
  <si>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</si>
  <si>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</si>
  <si>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</si>
  <si>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</si>
  <si>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</si>
  <si>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</si>
  <si>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</si>
  <si>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</si>
  <si>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</si>
  <si>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</si>
  <si>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</si>
  <si>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</si>
  <si>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</si>
  <si>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</si>
  <si>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</si>
  <si>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</si>
  <si>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</si>
  <si>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</si>
  <si>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</si>
  <si>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</si>
  <si>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</si>
  <si>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</si>
  <si>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</si>
  <si>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</si>
  <si>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</si>
  <si>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</si>
  <si>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</si>
  <si>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</si>
  <si>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</si>
  <si>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</si>
  <si>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</si>
  <si>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</si>
  <si>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</si>
  <si>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</si>
  <si>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</si>
  <si>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</si>
  <si>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</si>
  <si>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</si>
  <si>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</si>
  <si>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</si>
  <si>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</si>
  <si>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</si>
  <si>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</si>
  <si>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</si>
  <si>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</si>
  <si>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</si>
  <si>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</si>
  <si>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</si>
  <si>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</si>
  <si>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</si>
  <si>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</si>
  <si>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</si>
  <si>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</si>
  <si>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</si>
  <si>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</si>
  <si>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</si>
  <si>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</si>
  <si>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</si>
  <si>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</si>
  <si>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</si>
  <si>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</si>
  <si>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</si>
  <si>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</si>
  <si>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</si>
  <si>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</si>
  <si>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</si>
  <si>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</si>
  <si>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</si>
  <si>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</si>
  <si>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</si>
  <si>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</si>
  <si>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</si>
  <si>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</si>
  <si>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</si>
  <si>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</si>
  <si>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</si>
  <si>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</si>
  <si>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</si>
  <si>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</si>
  <si>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</si>
  <si>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</si>
  <si>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</si>
  <si>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</si>
  <si>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</si>
  <si>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</si>
  <si>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</si>
  <si>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</si>
  <si>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</si>
  <si>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</si>
  <si>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</si>
  <si>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</si>
  <si>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</si>
  <si>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</si>
  <si>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</si>
  <si>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</si>
  <si>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</si>
  <si>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</si>
  <si>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</si>
  <si>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</si>
  <si>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</si>
  <si>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</si>
  <si>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</si>
  <si>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</si>
  <si>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</si>
  <si>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</si>
  <si>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</si>
  <si>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</si>
  <si>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</si>
  <si>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</si>
  <si>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</si>
  <si>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</si>
  <si>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</si>
  <si>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</si>
  <si>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</si>
  <si>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</si>
  <si>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</si>
  <si>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</si>
  <si>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</si>
  <si>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</si>
  <si>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</si>
  <si>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</si>
  <si>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</si>
  <si>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</si>
  <si>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</si>
  <si>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</si>
  <si>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</si>
  <si>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</si>
  <si>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</si>
  <si>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</si>
  <si>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</si>
  <si>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</si>
  <si>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</si>
  <si>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</si>
  <si>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</si>
  <si>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</si>
  <si>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</si>
  <si>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</si>
  <si>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</si>
  <si>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</si>
  <si>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</si>
  <si>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</si>
  <si>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</si>
  <si>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</si>
  <si>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</si>
  <si>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</si>
  <si>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</si>
  <si>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</si>
  <si>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</si>
  <si>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</si>
  <si>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</si>
  <si>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</si>
  <si>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</si>
  <si>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</si>
  <si>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</si>
  <si>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</si>
  <si>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</si>
  <si>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</si>
  <si>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</si>
  <si>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</si>
  <si>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</si>
  <si>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</si>
  <si>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</si>
  <si>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</si>
  <si>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</si>
  <si>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</si>
  <si>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</si>
  <si>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</si>
  <si>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</si>
  <si>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</si>
  <si>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</si>
  <si>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</si>
  <si>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</si>
  <si>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</si>
  <si>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</si>
  <si>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</si>
  <si>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</si>
  <si>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</si>
  <si>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</si>
  <si>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</si>
  <si>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</si>
  <si>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</si>
  <si>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</si>
  <si>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</si>
  <si>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</si>
  <si>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</si>
  <si>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</si>
  <si>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</si>
  <si>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</si>
  <si>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</si>
  <si>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</si>
  <si>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</si>
  <si>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</si>
  <si>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</si>
  <si>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</si>
  <si>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</si>
  <si>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</si>
  <si>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</si>
  <si>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</si>
  <si>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</si>
  <si>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</si>
  <si>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</si>
  <si>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</si>
  <si>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</si>
  <si>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</si>
  <si>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</si>
  <si>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</si>
  <si>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</si>
  <si>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</si>
  <si>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</si>
  <si>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</si>
  <si>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</si>
  <si>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</si>
  <si>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</si>
  <si>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</si>
  <si>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</si>
  <si>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</si>
  <si>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</si>
  <si>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</si>
  <si>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</si>
  <si>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</si>
  <si>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</si>
  <si>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</si>
  <si>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</si>
  <si>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</si>
  <si>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</si>
  <si>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</si>
  <si>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</si>
  <si>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</si>
  <si>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</si>
  <si>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</si>
  <si>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</si>
  <si>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</si>
  <si>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</si>
  <si>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</si>
  <si>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</si>
  <si>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</si>
  <si>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</si>
  <si>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</si>
  <si>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</si>
  <si>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</si>
  <si>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</si>
  <si>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</si>
  <si>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</si>
  <si>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</si>
  <si>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</si>
  <si>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</si>
  <si>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</si>
  <si>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</si>
  <si>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</si>
  <si>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</si>
  <si>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</si>
  <si>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</si>
  <si>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</si>
  <si>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</si>
  <si>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</si>
  <si>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</si>
  <si>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</si>
  <si>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</si>
  <si>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</si>
  <si>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</si>
  <si>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</si>
  <si>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</si>
  <si>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</si>
  <si>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</si>
  <si>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</si>
  <si>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</si>
  <si>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</si>
  <si>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</si>
  <si>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</si>
  <si>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</si>
  <si>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</si>
  <si>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</si>
  <si>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</si>
  <si>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</si>
  <si>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</si>
  <si>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</si>
  <si>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</si>
  <si>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</si>
  <si>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</si>
  <si>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</si>
  <si>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</si>
  <si>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</si>
  <si>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</si>
  <si>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</si>
  <si>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</si>
  <si>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</si>
  <si>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</si>
  <si>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</si>
  <si>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</si>
  <si>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</si>
  <si>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</si>
  <si>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</si>
  <si>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</si>
  <si>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</si>
  <si>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</si>
  <si>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</si>
  <si>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</si>
  <si>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</si>
  <si>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</si>
  <si>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</si>
  <si>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</si>
  <si>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</si>
  <si>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</si>
  <si>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</si>
  <si>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</si>
  <si>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</si>
  <si>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</si>
  <si>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</si>
  <si>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</si>
  <si>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</si>
  <si>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</si>
  <si>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</si>
  <si>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</si>
  <si>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</si>
  <si>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</si>
  <si>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</si>
  <si>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</si>
  <si>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</si>
  <si>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</si>
  <si>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</si>
  <si>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</si>
  <si>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</si>
  <si>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</si>
  <si>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</si>
  <si>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</si>
  <si>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</si>
  <si>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</si>
  <si>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</si>
  <si>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</si>
  <si>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</si>
  <si>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</si>
  <si>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</si>
  <si>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</si>
  <si>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</si>
  <si>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</si>
  <si>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</si>
  <si>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</si>
  <si>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</si>
  <si>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</si>
  <si>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</si>
  <si>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</si>
  <si>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</si>
  <si>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</si>
  <si>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</si>
  <si>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</si>
  <si>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</si>
  <si>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</si>
  <si>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</si>
  <si>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</si>
  <si>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</si>
  <si>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</si>
  <si>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</si>
  <si>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</si>
  <si>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</si>
  <si>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</si>
  <si>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</si>
  <si>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</si>
  <si>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</si>
  <si>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</si>
  <si>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</si>
  <si>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</si>
  <si>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</si>
  <si>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</si>
  <si>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</si>
  <si>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</si>
  <si>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</si>
  <si>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</si>
  <si>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</si>
  <si>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</si>
  <si>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</si>
  <si>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</si>
  <si>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</si>
  <si>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</si>
  <si>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</si>
  <si>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</si>
  <si>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</si>
  <si>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</si>
  <si>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</si>
  <si>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</si>
  <si>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</si>
  <si>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</si>
  <si>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</si>
  <si>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</si>
  <si>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</si>
  <si>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</si>
  <si>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</si>
  <si>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</si>
  <si>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</si>
  <si>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</si>
  <si>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</si>
  <si>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</si>
  <si>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</si>
  <si>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</si>
  <si>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</si>
  <si>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</si>
  <si>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</si>
  <si>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</si>
  <si>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</si>
  <si>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</si>
  <si>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</si>
  <si>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</si>
  <si>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</si>
  <si>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</si>
  <si>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</si>
  <si>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</si>
  <si>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</si>
  <si>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</si>
  <si>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</si>
  <si>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</si>
  <si>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</si>
  <si>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</si>
  <si>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</si>
  <si>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</si>
  <si>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</si>
  <si>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</si>
  <si>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</si>
  <si>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</si>
  <si>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</si>
  <si>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</si>
  <si>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</si>
  <si>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</si>
  <si>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</si>
  <si>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</si>
  <si>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</si>
  <si>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</si>
  <si>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</si>
  <si>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</si>
  <si>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</si>
  <si>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</si>
  <si>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</si>
  <si>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</si>
  <si>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</si>
  <si>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</si>
  <si>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</si>
  <si>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</si>
  <si>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</si>
  <si>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</si>
  <si>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</si>
  <si>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</si>
  <si>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</si>
  <si>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</si>
  <si>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</si>
  <si>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</si>
  <si>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</si>
  <si>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</si>
  <si>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</si>
  <si>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</si>
  <si>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</si>
  <si>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</si>
  <si>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</si>
  <si>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</si>
  <si>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</si>
  <si>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</si>
  <si>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</si>
  <si>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</si>
  <si>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</si>
  <si>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</si>
  <si>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</si>
  <si>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</si>
  <si>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</si>
  <si>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</si>
  <si>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</si>
  <si>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</si>
  <si>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</si>
  <si>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</si>
  <si>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</si>
  <si>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</si>
  <si>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</si>
  <si>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</si>
  <si>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</si>
  <si>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</si>
  <si>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</si>
  <si>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</si>
  <si>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</si>
  <si>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</si>
  <si>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</si>
  <si>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</si>
  <si>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</si>
  <si>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</si>
  <si>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</si>
  <si>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</si>
  <si>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</si>
  <si>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</si>
  <si>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</si>
  <si>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</si>
  <si>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</si>
  <si>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</si>
  <si>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</si>
  <si>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</si>
  <si>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</si>
  <si>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</si>
  <si>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</si>
  <si>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</si>
  <si>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</si>
  <si>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</si>
  <si>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</si>
  <si>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</si>
  <si>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</si>
  <si>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</si>
  <si>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</si>
  <si>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</si>
  <si>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</si>
  <si>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</si>
  <si>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</si>
  <si>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</si>
  <si>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</si>
  <si>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</si>
  <si>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</si>
  <si>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</si>
  <si>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</si>
  <si>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</si>
  <si>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</si>
  <si>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</si>
  <si>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</si>
  <si>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</si>
  <si>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</si>
  <si>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</si>
  <si>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</si>
  <si>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</si>
  <si>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</si>
  <si>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</si>
  <si>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</si>
  <si>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</si>
  <si>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</si>
  <si>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</si>
  <si>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</si>
  <si>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</si>
  <si>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</si>
  <si>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</si>
  <si>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</si>
  <si>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</si>
  <si>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</si>
  <si>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</si>
  <si>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</si>
  <si>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</si>
  <si>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</si>
  <si>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</si>
  <si>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</si>
  <si>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</si>
  <si>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</si>
  <si>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</si>
  <si>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</si>
  <si>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</si>
  <si>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</si>
  <si>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</si>
  <si>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</si>
  <si>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</si>
  <si>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</si>
  <si>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</si>
  <si>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</si>
  <si>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</si>
  <si>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</si>
  <si>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</si>
  <si>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</si>
  <si>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</si>
  <si>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</si>
  <si>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</si>
  <si>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</si>
  <si>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</si>
  <si>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</si>
  <si>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</si>
  <si>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</si>
  <si>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</si>
  <si>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</si>
  <si>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</si>
  <si>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</si>
  <si>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</si>
  <si>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</si>
  <si>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</si>
  <si>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</si>
  <si>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</si>
  <si>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</si>
  <si>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</si>
  <si>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</si>
  <si>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</si>
  <si>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</si>
  <si>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</si>
  <si>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</si>
  <si>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</si>
  <si>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</si>
  <si>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</si>
  <si>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</si>
  <si>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</si>
  <si>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</si>
  <si>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</si>
  <si>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</si>
  <si>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</si>
  <si>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</si>
  <si>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</si>
  <si>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</si>
  <si>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</si>
  <si>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</si>
  <si>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</si>
  <si>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</si>
  <si>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</si>
  <si>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</si>
  <si>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</si>
  <si>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</si>
  <si>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</si>
  <si>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</si>
  <si>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</si>
  <si>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</si>
  <si>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</si>
  <si>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</si>
  <si>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</si>
  <si>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</si>
  <si>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</si>
  <si>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</si>
  <si>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</si>
  <si>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</si>
  <si>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</si>
  <si>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</si>
  <si>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</si>
  <si>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</si>
  <si>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</si>
  <si>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</si>
  <si>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</si>
  <si>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</si>
  <si>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</si>
  <si>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</si>
  <si>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</si>
  <si>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</si>
  <si>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</si>
  <si>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</si>
  <si>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</si>
  <si>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</si>
  <si>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</si>
  <si>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</si>
  <si>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</si>
  <si>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</si>
  <si>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</si>
  <si>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</si>
  <si>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</si>
  <si>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</si>
  <si>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</si>
  <si>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</si>
  <si>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</si>
  <si>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</si>
  <si>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</si>
  <si>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</si>
  <si>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</si>
  <si>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</si>
  <si>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</si>
  <si>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</si>
  <si>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</si>
  <si>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</si>
  <si>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</si>
  <si>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</si>
  <si>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</si>
  <si>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</si>
  <si>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</si>
  <si>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</si>
  <si>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</si>
  <si>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</si>
  <si>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</si>
  <si>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</si>
  <si>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</si>
  <si>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</si>
  <si>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</si>
  <si>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</si>
  <si>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</si>
  <si>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</si>
  <si>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</si>
  <si>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</si>
  <si>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</si>
  <si>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</si>
  <si>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</si>
  <si>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</si>
  <si>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</si>
  <si>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</si>
  <si>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</si>
  <si>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</si>
  <si>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</si>
  <si>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</si>
  <si>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</si>
  <si>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</si>
  <si>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</si>
  <si>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</si>
  <si>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</si>
  <si>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</si>
  <si>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</si>
  <si>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</si>
  <si>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</si>
  <si>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</si>
  <si>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</si>
  <si>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</si>
  <si>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</si>
  <si>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</si>
  <si>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</si>
  <si>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</si>
  <si>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</si>
  <si>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</si>
  <si>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</si>
  <si>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</si>
  <si>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</si>
  <si>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</si>
  <si>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</si>
  <si>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</si>
  <si>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</si>
  <si>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</si>
  <si>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</si>
  <si>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</si>
  <si>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</si>
  <si>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</si>
  <si>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</si>
  <si>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</si>
  <si>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</si>
  <si>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</si>
  <si>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</si>
  <si>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</si>
  <si>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</si>
  <si>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</si>
  <si>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</si>
  <si>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</si>
  <si>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</si>
  <si>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</si>
  <si>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</si>
  <si>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</si>
  <si>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</si>
  <si>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</si>
  <si>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</si>
  <si>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</si>
  <si>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</si>
  <si>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</si>
  <si>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</si>
  <si>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</si>
  <si>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</si>
  <si>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</si>
  <si>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</si>
  <si>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</si>
  <si>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</si>
  <si>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</si>
  <si>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</si>
  <si>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</si>
  <si>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</si>
  <si>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</si>
  <si>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</si>
  <si>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</si>
  <si>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</si>
  <si>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</si>
  <si>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</si>
  <si>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</si>
  <si>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</si>
  <si>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</si>
  <si>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</si>
  <si>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</si>
  <si>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</si>
  <si>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</si>
  <si>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</si>
  <si>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</si>
  <si>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</si>
  <si>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</si>
  <si>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</si>
  <si>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</si>
  <si>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</si>
  <si>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</si>
  <si>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</si>
  <si>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</si>
  <si>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</si>
  <si>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</si>
  <si>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</si>
  <si>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</si>
  <si>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</si>
  <si>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</si>
  <si>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</si>
  <si>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</si>
  <si>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</si>
  <si>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</si>
  <si>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</si>
  <si>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</si>
  <si>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</si>
  <si>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</si>
  <si>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</si>
  <si>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</si>
  <si>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</si>
  <si>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</si>
  <si>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</si>
  <si>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</si>
  <si>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</si>
  <si>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</si>
  <si>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</si>
  <si>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</si>
  <si>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</si>
  <si>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</si>
  <si>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</si>
  <si>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</si>
  <si>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</si>
  <si>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</si>
  <si>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</si>
  <si>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</si>
  <si>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</si>
  <si>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</si>
  <si>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</si>
  <si>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</si>
  <si>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</si>
  <si>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</si>
  <si>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</si>
  <si>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</si>
  <si>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</si>
  <si>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</si>
  <si>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</si>
  <si>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</si>
  <si>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</si>
  <si>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</si>
  <si>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</si>
  <si>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</si>
  <si>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</si>
  <si>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</si>
  <si>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</si>
  <si>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</si>
  <si>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</si>
  <si>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</si>
  <si>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</si>
  <si>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</si>
  <si>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</si>
  <si>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</si>
  <si>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</si>
  <si>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</si>
  <si>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</si>
  <si>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</si>
  <si>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</si>
  <si>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</si>
  <si>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</si>
  <si>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</si>
  <si>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</si>
  <si>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</si>
  <si>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</si>
  <si>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</si>
  <si>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</si>
  <si>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</si>
  <si>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</si>
  <si>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</si>
  <si>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</si>
  <si>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</si>
  <si>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</si>
  <si>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</si>
  <si>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</si>
  <si>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</si>
  <si>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</si>
  <si>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</si>
  <si>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</si>
  <si>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</si>
  <si>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</si>
  <si>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</si>
  <si>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</si>
  <si>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</si>
  <si>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</si>
  <si>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</si>
  <si>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</si>
  <si>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</si>
  <si>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</si>
  <si>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</si>
  <si>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</si>
  <si>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</si>
  <si>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</si>
  <si>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</si>
  <si>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</si>
  <si>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</si>
  <si>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</si>
  <si>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</si>
  <si>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</si>
  <si>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</si>
  <si>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</si>
  <si>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</si>
  <si>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</si>
  <si>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</si>
  <si>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</si>
  <si>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</si>
  <si>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</si>
  <si>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</si>
  <si>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</si>
  <si>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</si>
  <si>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</si>
  <si>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</si>
  <si>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</si>
  <si>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</si>
  <si>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</si>
  <si>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</si>
  <si>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</si>
  <si>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</si>
  <si>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</si>
  <si>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</si>
  <si>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</si>
  <si>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</si>
  <si>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</si>
  <si>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</si>
  <si>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</si>
  <si>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</si>
  <si>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</si>
  <si>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</si>
  <si>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</si>
  <si>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</si>
  <si>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</si>
  <si>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</si>
  <si>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</si>
  <si>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</si>
  <si>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</si>
  <si>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</si>
  <si>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</si>
  <si>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</si>
  <si>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</si>
  <si>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</si>
  <si>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</si>
  <si>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</si>
  <si>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</si>
  <si>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</si>
  <si>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</si>
  <si>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</si>
  <si>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</si>
  <si>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</si>
  <si>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</si>
  <si>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</si>
  <si>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</si>
  <si>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</si>
  <si>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</si>
  <si>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</si>
  <si>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</si>
  <si>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</si>
  <si>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</si>
  <si>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</si>
  <si>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</si>
  <si>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</si>
  <si>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</si>
  <si>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</si>
  <si>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</si>
  <si>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</si>
  <si>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</si>
  <si>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</si>
  <si>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</si>
  <si>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</si>
  <si>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</si>
  <si>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</si>
  <si>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</si>
  <si>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</si>
  <si>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</si>
  <si>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</si>
  <si>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</si>
  <si>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</si>
  <si>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</si>
  <si>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</si>
  <si>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</si>
  <si>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</si>
  <si>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</si>
  <si>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</si>
  <si>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</si>
  <si>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</si>
  <si>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</si>
  <si>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</si>
  <si>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</si>
  <si>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</si>
  <si>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</si>
  <si>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</si>
  <si>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</si>
  <si>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</si>
  <si>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</si>
  <si>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</si>
  <si>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</si>
  <si>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</si>
  <si>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</si>
  <si>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</si>
  <si>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</si>
  <si>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</si>
  <si>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</si>
  <si>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</si>
  <si>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</si>
  <si>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</si>
  <si>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</si>
  <si>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</si>
  <si>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</si>
  <si>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</si>
  <si>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</si>
  <si>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</si>
  <si>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</si>
  <si>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</si>
  <si>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</si>
  <si>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</si>
  <si>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</si>
  <si>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</si>
  <si>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</si>
  <si>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</si>
  <si>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</si>
  <si>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</si>
  <si>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</si>
  <si>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</si>
  <si>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</si>
  <si>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</si>
  <si>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</si>
  <si>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</si>
  <si>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</si>
  <si>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</si>
  <si>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</si>
  <si>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</si>
  <si>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</si>
  <si>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</si>
  <si>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</si>
  <si>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</si>
  <si>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</si>
  <si>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</si>
  <si>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</si>
  <si>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</si>
  <si>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</si>
  <si>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</si>
  <si>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</si>
  <si>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</si>
  <si>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</si>
  <si>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</si>
  <si>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</si>
  <si>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</si>
  <si>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</si>
  <si>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</si>
  <si>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</si>
  <si>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</si>
  <si>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</si>
  <si>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</si>
  <si>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</si>
  <si>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</si>
  <si>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</si>
  <si>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</si>
  <si>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</si>
  <si>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</si>
  <si>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</si>
  <si>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</si>
  <si>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</si>
  <si>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</si>
  <si>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</si>
  <si>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</si>
  <si>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</si>
  <si>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</si>
  <si>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</si>
  <si>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</si>
  <si>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</si>
  <si>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</si>
  <si>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</si>
  <si>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</si>
  <si>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</si>
  <si>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</si>
  <si>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</si>
  <si>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</si>
  <si>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</si>
  <si>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</si>
  <si>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</si>
  <si>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</si>
  <si>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</si>
  <si>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</si>
  <si>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</si>
  <si>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</si>
  <si>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</si>
  <si>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</si>
  <si>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</si>
  <si>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</si>
  <si>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</si>
  <si>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</si>
  <si>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</si>
  <si>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</si>
  <si>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</si>
  <si>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</si>
  <si>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</si>
  <si>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</si>
  <si>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</si>
  <si>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</si>
  <si>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</si>
  <si>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</si>
  <si>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</si>
  <si>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</si>
  <si>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</si>
  <si>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</si>
  <si>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</si>
  <si>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</si>
  <si>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</si>
  <si>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</si>
  <si>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</si>
  <si>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</si>
  <si>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</si>
  <si>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</si>
  <si>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</si>
  <si>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</si>
  <si>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</si>
  <si>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</si>
  <si>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</si>
  <si>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</si>
  <si>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</si>
  <si>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</si>
  <si>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</si>
  <si>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</si>
  <si>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</si>
  <si>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</si>
  <si>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</si>
  <si>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</si>
  <si>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</si>
  <si>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</si>
  <si>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</si>
  <si>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</si>
  <si>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</si>
  <si>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</si>
  <si>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</si>
  <si>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</si>
  <si>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</si>
  <si>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</si>
  <si>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</si>
  <si>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</si>
  <si>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</si>
  <si>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</si>
  <si>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</si>
  <si>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</si>
  <si>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</si>
  <si>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</si>
  <si>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</si>
  <si>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</si>
  <si>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</si>
  <si>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</si>
  <si>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</si>
  <si>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</si>
  <si>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</si>
  <si>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</si>
  <si>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</si>
  <si>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</si>
  <si>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</si>
  <si>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</si>
  <si>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</si>
  <si>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</si>
  <si>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</si>
  <si>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</si>
  <si>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</si>
  <si>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</si>
  <si>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</si>
  <si>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</si>
  <si>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</si>
  <si>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</si>
  <si>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</si>
  <si>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</si>
  <si>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</si>
  <si>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</si>
  <si>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</si>
  <si>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</si>
  <si>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</si>
  <si>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</si>
  <si>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</si>
  <si>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</si>
  <si>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</si>
  <si>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</si>
  <si>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</si>
  <si>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</si>
  <si>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</si>
  <si>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</si>
  <si>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</si>
  <si>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</si>
  <si>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</si>
  <si>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</si>
  <si>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</si>
  <si>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</si>
  <si>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</si>
  <si>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</si>
  <si>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</si>
  <si>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</si>
  <si>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</si>
  <si>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</si>
  <si>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</si>
  <si>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</si>
  <si>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</si>
  <si>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</si>
  <si>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</si>
  <si>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</si>
  <si>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</si>
  <si>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</si>
  <si>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</si>
  <si>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</si>
  <si>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</si>
  <si>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</si>
  <si>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</si>
  <si>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</si>
  <si>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</si>
  <si>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</si>
  <si>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</si>
  <si>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</si>
  <si>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</si>
  <si>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</si>
  <si>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</si>
  <si>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</si>
  <si>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</si>
  <si>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</si>
  <si>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</si>
  <si>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</si>
  <si>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</si>
  <si>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</si>
  <si>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</si>
  <si>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</si>
  <si>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</si>
  <si>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</si>
  <si>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</si>
  <si>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</si>
  <si>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</si>
  <si>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</si>
  <si>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</si>
  <si>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</si>
  <si>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</si>
  <si>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</si>
  <si>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</si>
  <si>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</si>
  <si>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</si>
  <si>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</si>
  <si>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</si>
  <si>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</si>
  <si>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</si>
  <si>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</si>
  <si>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</si>
  <si>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</si>
  <si>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</si>
  <si>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</si>
  <si>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</si>
  <si>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</si>
  <si>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</si>
  <si>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</si>
  <si>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</si>
  <si>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</si>
  <si>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</si>
  <si>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</si>
  <si>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</si>
  <si>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</si>
  <si>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</si>
  <si>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</si>
  <si>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</si>
  <si>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</si>
  <si>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</si>
  <si>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</si>
  <si>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</si>
  <si>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</si>
  <si>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</si>
  <si>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</si>
  <si>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</si>
  <si>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</si>
  <si>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</si>
  <si>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</si>
  <si>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</si>
  <si>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</si>
  <si>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</si>
  <si>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</si>
  <si>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</si>
  <si>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</si>
  <si>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</si>
  <si>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</si>
  <si>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</si>
  <si>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</si>
  <si>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</si>
  <si>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</si>
  <si>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</si>
  <si>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</si>
  <si>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</si>
  <si>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</si>
  <si>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</si>
  <si>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</si>
  <si>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</si>
  <si>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</si>
  <si>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</si>
  <si>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</si>
  <si>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</si>
  <si>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</si>
  <si>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</si>
  <si>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</si>
  <si>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</si>
  <si>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</si>
  <si>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</si>
  <si>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</si>
  <si>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</si>
  <si>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</si>
  <si>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</si>
  <si>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</si>
  <si>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</si>
  <si>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</si>
  <si>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</si>
  <si>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</si>
  <si>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</si>
  <si>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</si>
  <si>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</si>
  <si>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</si>
  <si>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</si>
  <si>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</si>
  <si>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</si>
  <si>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</si>
  <si>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</si>
  <si>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</si>
  <si>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</si>
  <si>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</si>
  <si>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</si>
  <si>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</si>
  <si>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</si>
  <si>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</si>
  <si>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</si>
  <si>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</si>
  <si>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</si>
  <si>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</si>
  <si>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</si>
  <si>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</si>
  <si>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</si>
  <si>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</si>
  <si>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</si>
  <si>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</si>
  <si>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</si>
  <si>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</si>
  <si>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</si>
  <si>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</si>
  <si>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</si>
  <si>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</si>
  <si>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</si>
  <si>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</si>
  <si>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</si>
  <si>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</si>
  <si>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</si>
  <si>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</si>
  <si>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</si>
  <si>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</si>
  <si>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</si>
  <si>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</si>
  <si>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</si>
  <si>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</si>
  <si>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</si>
  <si>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</si>
  <si>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</si>
  <si>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</si>
  <si>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</si>
  <si>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</si>
  <si>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</si>
  <si>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</si>
  <si>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</si>
  <si>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</si>
  <si>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</si>
  <si>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</si>
  <si>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</si>
  <si>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</si>
  <si>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</si>
  <si>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</si>
  <si>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</si>
  <si>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</si>
  <si>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</si>
  <si>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</si>
  <si>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</si>
  <si>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</si>
  <si>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</si>
  <si>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</si>
  <si>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</si>
  <si>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</si>
  <si>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</si>
  <si>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</si>
  <si>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</si>
  <si>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</si>
  <si>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</si>
  <si>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</si>
  <si>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</si>
  <si>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</si>
  <si>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</si>
  <si>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</si>
  <si>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</si>
  <si>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</si>
  <si>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</si>
  <si>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</si>
  <si>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</si>
  <si>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</si>
  <si>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</si>
  <si>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</si>
  <si>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</si>
  <si>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</si>
  <si>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</si>
  <si>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</si>
  <si>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</si>
  <si>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</si>
  <si>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</si>
  <si>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</si>
  <si>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</si>
  <si>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</si>
  <si>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</si>
  <si>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</si>
  <si>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</si>
  <si>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</si>
  <si>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</si>
  <si>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</si>
  <si>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</si>
  <si>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</si>
  <si>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</si>
  <si>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</si>
  <si>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</si>
  <si>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</si>
  <si>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</si>
  <si>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</si>
  <si>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</si>
  <si>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</si>
  <si>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</si>
  <si>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</si>
  <si>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</si>
  <si>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</si>
  <si>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</si>
  <si>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</si>
  <si>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</si>
  <si>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</si>
  <si>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</si>
  <si>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</si>
  <si>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</si>
  <si>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</si>
  <si>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</si>
  <si>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</si>
  <si>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</si>
  <si>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</si>
  <si>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</si>
  <si>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</si>
  <si>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</si>
  <si>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</si>
  <si>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</si>
  <si>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</si>
  <si>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</si>
  <si>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</si>
  <si>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</si>
  <si>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</si>
  <si>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</si>
  <si>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</si>
  <si>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</si>
  <si>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</si>
  <si>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</si>
  <si>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</si>
  <si>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</si>
  <si>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</si>
  <si>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</si>
  <si>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</si>
  <si>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</si>
  <si>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</si>
  <si>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</si>
  <si>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</si>
  <si>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</si>
  <si>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</si>
  <si>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</si>
  <si>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</si>
  <si>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</si>
  <si>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</si>
  <si>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</si>
  <si>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</si>
  <si>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</si>
  <si>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</si>
  <si>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</si>
  <si>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</si>
  <si>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</si>
  <si>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</si>
  <si>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</si>
  <si>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</si>
  <si>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</si>
  <si>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</si>
  <si>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</si>
  <si>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</si>
  <si>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</si>
  <si>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</si>
  <si>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</si>
  <si>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</si>
  <si>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</si>
  <si>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</si>
  <si>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</si>
  <si>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</si>
  <si>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</si>
  <si>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</si>
  <si>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</si>
  <si>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</si>
  <si>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</si>
  <si>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</si>
  <si>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</si>
  <si>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</si>
  <si>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</si>
  <si>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</si>
  <si>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</si>
  <si>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</si>
  <si>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</si>
  <si>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</si>
  <si>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</si>
  <si>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</si>
  <si>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</si>
  <si>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</si>
  <si>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</si>
  <si>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</si>
  <si>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</si>
  <si>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</si>
  <si>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</si>
  <si>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</si>
  <si>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</si>
  <si>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</si>
  <si>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</si>
  <si>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</si>
  <si>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</si>
  <si>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</si>
  <si>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</si>
  <si>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</si>
  <si>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</si>
  <si>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</si>
  <si>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</si>
  <si>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</si>
  <si>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</si>
  <si>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</si>
  <si>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</si>
  <si>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</si>
  <si>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</si>
  <si>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</si>
  <si>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</si>
  <si>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</si>
  <si>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</si>
  <si>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</si>
  <si>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</si>
  <si>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</si>
  <si>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</si>
  <si>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</si>
  <si>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</si>
  <si>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</si>
  <si>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</si>
  <si>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</si>
  <si>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</si>
  <si>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</si>
  <si>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</si>
  <si>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</si>
  <si>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</si>
  <si>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</si>
  <si>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</si>
  <si>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</si>
  <si>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</si>
  <si>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</si>
  <si>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</si>
  <si>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</si>
  <si>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</si>
  <si>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</si>
  <si>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</si>
  <si>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</si>
  <si>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</si>
  <si>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</si>
  <si>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</si>
  <si>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</si>
  <si>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</si>
  <si>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</si>
  <si>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</si>
  <si>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</si>
  <si>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</si>
  <si>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</si>
  <si>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</si>
  <si>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</si>
  <si>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</si>
  <si>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</si>
  <si>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</si>
  <si>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</si>
  <si>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</si>
  <si>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</si>
  <si>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</si>
  <si>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</si>
  <si>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</si>
  <si>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</si>
  <si>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</si>
  <si>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</si>
  <si>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</si>
  <si>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</si>
  <si>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</si>
  <si>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</si>
  <si>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</si>
  <si>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</si>
  <si>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</si>
  <si>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</si>
  <si>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</si>
  <si>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</si>
  <si>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</si>
  <si>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</si>
  <si>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</si>
  <si>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</si>
  <si>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</si>
  <si>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</si>
  <si>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</si>
  <si>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</si>
  <si>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</si>
  <si>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</si>
  <si>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</si>
  <si>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</si>
  <si>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</si>
  <si>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</si>
  <si>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</si>
  <si>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</si>
  <si>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</si>
  <si>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</si>
  <si>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</si>
  <si>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</si>
  <si>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</si>
  <si>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</si>
  <si>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</si>
  <si>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</si>
  <si>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</si>
  <si>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</si>
  <si>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</si>
  <si>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</si>
  <si>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</si>
  <si>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</si>
  <si>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</si>
  <si>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</si>
  <si>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</si>
  <si>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</si>
  <si>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</si>
  <si>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</si>
  <si>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</si>
  <si>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</si>
  <si>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</si>
  <si>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</si>
  <si>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</si>
  <si>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</si>
  <si>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</si>
  <si>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</si>
  <si>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</si>
  <si>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</si>
  <si>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</si>
  <si>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</si>
  <si>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</si>
  <si>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</si>
  <si>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</si>
  <si>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</si>
  <si>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</si>
  <si>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</si>
  <si>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</si>
  <si>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</si>
  <si>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</si>
  <si>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</si>
  <si>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</si>
  <si>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</si>
  <si>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</si>
  <si>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</si>
  <si>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</si>
  <si>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</si>
  <si>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</si>
  <si>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</si>
  <si>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</si>
  <si>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</si>
  <si>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</si>
  <si>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</si>
  <si>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</si>
  <si>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</si>
  <si>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</si>
  <si>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</si>
  <si>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</si>
  <si>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</si>
  <si>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</si>
  <si>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</si>
  <si>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</si>
  <si>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</si>
  <si>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</si>
  <si>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</si>
  <si>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</si>
  <si>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</si>
  <si>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</si>
  <si>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</si>
  <si>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</si>
  <si>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</si>
  <si>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</si>
  <si>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</si>
  <si>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</si>
  <si>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</si>
  <si>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</si>
  <si>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</si>
  <si>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</si>
  <si>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</si>
  <si>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</si>
  <si>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</si>
  <si>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</si>
  <si>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</si>
  <si>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</si>
  <si>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</si>
  <si>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</si>
  <si>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</si>
  <si>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</si>
  <si>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</si>
  <si>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</si>
  <si>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</si>
  <si>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</si>
  <si>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</si>
  <si>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</si>
  <si>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</si>
  <si>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</si>
  <si>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</si>
  <si>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</si>
  <si>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</si>
  <si>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</si>
  <si>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</si>
  <si>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</si>
  <si>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</si>
  <si>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</si>
  <si>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</si>
  <si>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</si>
  <si>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</si>
  <si>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</si>
  <si>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</si>
  <si>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</si>
  <si>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</si>
  <si>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</si>
  <si>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</si>
  <si>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</si>
  <si>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</si>
  <si>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</si>
  <si>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</si>
  <si>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</si>
  <si>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</si>
  <si>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</si>
  <si>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</si>
  <si>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</si>
  <si>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</si>
  <si>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</si>
  <si>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</si>
  <si>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</si>
  <si>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</si>
  <si>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</si>
  <si>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</si>
  <si>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</si>
  <si>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</si>
  <si>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</si>
  <si>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</si>
  <si>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</si>
  <si>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</si>
  <si>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</si>
  <si>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</si>
  <si>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</si>
  <si>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</si>
  <si>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</si>
  <si>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</si>
  <si>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</si>
  <si>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</si>
  <si>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</si>
  <si>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</si>
  <si>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</si>
  <si>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</si>
  <si>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</si>
  <si>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</si>
  <si>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</si>
  <si>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</si>
  <si>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</si>
  <si>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</si>
  <si>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</si>
  <si>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</si>
  <si>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</si>
  <si>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</si>
  <si>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</si>
  <si>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</si>
  <si>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</si>
  <si>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</si>
  <si>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</si>
  <si>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</si>
  <si>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</si>
  <si>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</si>
  <si>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</si>
  <si>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</si>
  <si>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</si>
  <si>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</si>
  <si>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</si>
  <si>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</si>
  <si>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</si>
  <si>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</si>
  <si>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</si>
  <si>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</si>
  <si>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</si>
  <si>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</si>
  <si>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</si>
  <si>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</si>
  <si>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</si>
  <si>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</si>
  <si>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</si>
  <si>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</si>
  <si>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</si>
  <si>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</si>
  <si>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</si>
  <si>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</si>
  <si>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</si>
  <si>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</si>
  <si>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</si>
  <si>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</si>
  <si>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</si>
  <si>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</si>
  <si>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</si>
  <si>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</si>
  <si>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</si>
  <si>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</si>
  <si>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</si>
  <si>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</si>
  <si>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</si>
  <si>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</si>
  <si>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</si>
  <si>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</si>
  <si>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</si>
  <si>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</si>
  <si>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</si>
  <si>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</si>
  <si>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</si>
  <si>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</si>
  <si>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</si>
  <si>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</si>
  <si>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</si>
  <si>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</si>
  <si>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</si>
  <si>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</si>
  <si>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</si>
  <si>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</si>
  <si>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</si>
  <si>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</si>
  <si>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</si>
  <si>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</si>
  <si>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</si>
  <si>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</si>
  <si>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</si>
  <si>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</si>
  <si>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</si>
  <si>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</si>
  <si>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</si>
  <si>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</si>
  <si>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</si>
  <si>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</si>
  <si>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</si>
  <si>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</si>
  <si>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</si>
  <si>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</si>
  <si>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</si>
  <si>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</si>
  <si>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</si>
  <si>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</si>
  <si>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</si>
  <si>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</si>
  <si>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</si>
  <si>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</si>
  <si>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</si>
  <si>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</si>
  <si>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</si>
  <si>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</si>
  <si>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</si>
  <si>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</si>
  <si>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</si>
  <si>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</si>
  <si>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</si>
  <si>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</si>
  <si>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</si>
  <si>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</si>
  <si>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</si>
  <si>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</si>
  <si>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</si>
  <si>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</si>
  <si>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</si>
  <si>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</si>
  <si>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</si>
  <si>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</si>
  <si>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</si>
  <si>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</si>
  <si>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</si>
  <si>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</si>
  <si>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</si>
  <si>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</si>
  <si>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</si>
  <si>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</si>
  <si>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</si>
  <si>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</si>
  <si>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</si>
  <si>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</si>
  <si>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</si>
  <si>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</si>
  <si>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</si>
  <si>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</si>
  <si>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</si>
  <si>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</si>
  <si>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</si>
  <si>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</si>
  <si>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</si>
  <si>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</si>
  <si>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</si>
  <si>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</si>
  <si>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</si>
  <si>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</si>
  <si>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</si>
  <si>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</si>
  <si>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</si>
  <si>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</si>
  <si>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</si>
  <si>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</si>
  <si>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</si>
  <si>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</si>
  <si>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</si>
  <si>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</si>
  <si>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</si>
  <si>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</si>
  <si>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</si>
  <si>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</si>
  <si>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</si>
  <si>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</si>
  <si>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</si>
  <si>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</si>
  <si>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</si>
  <si>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</si>
  <si>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</si>
  <si>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</si>
  <si>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</si>
  <si>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</si>
  <si>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</si>
  <si>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</si>
  <si>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</si>
  <si>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</si>
  <si>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</si>
  <si>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</si>
  <si>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</si>
  <si>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</si>
  <si>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</si>
  <si>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</si>
  <si>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</si>
  <si>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</si>
  <si>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</si>
  <si>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</si>
  <si>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</si>
  <si>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</si>
  <si>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</si>
  <si>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</si>
  <si>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</si>
  <si>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</si>
  <si>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</si>
  <si>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</si>
  <si>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</si>
  <si>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</si>
  <si>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</si>
  <si>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</si>
  <si>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</si>
  <si>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</si>
  <si>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</si>
  <si>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</si>
  <si>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</si>
  <si>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</si>
  <si>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</si>
  <si>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</si>
  <si>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</si>
  <si>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</si>
  <si>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</si>
  <si>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</si>
  <si>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</si>
  <si>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</si>
  <si>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</si>
  <si>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</si>
  <si>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</si>
  <si>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</si>
  <si>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</si>
  <si>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</si>
  <si>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</si>
  <si>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</si>
  <si>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</si>
  <si>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</si>
  <si>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</si>
  <si>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</si>
  <si>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</si>
  <si>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</si>
  <si>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</si>
  <si>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</si>
  <si>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</si>
  <si>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</si>
  <si>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</si>
  <si>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</si>
  <si>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</si>
  <si>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</si>
  <si>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</si>
  <si>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</si>
  <si>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</si>
  <si>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</si>
  <si>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</si>
  <si>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</si>
  <si>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</si>
  <si>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</si>
  <si>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</si>
  <si>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</si>
  <si>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</si>
  <si>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</si>
  <si>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</si>
  <si>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</si>
  <si>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</si>
  <si>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</si>
  <si>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</si>
  <si>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</si>
  <si>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</si>
  <si>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</si>
  <si>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</si>
  <si>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</si>
  <si>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</si>
  <si>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</si>
  <si>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</si>
  <si>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</si>
  <si>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</si>
  <si>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</si>
  <si>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</si>
  <si>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</si>
  <si>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</si>
  <si>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</si>
  <si>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</si>
  <si>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</si>
  <si>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</si>
  <si>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</si>
  <si>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</si>
  <si>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</si>
  <si>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</si>
  <si>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</si>
  <si>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</si>
  <si>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</si>
  <si>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</si>
  <si>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</si>
  <si>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</si>
  <si>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</si>
  <si>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</si>
  <si>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</si>
  <si>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</si>
  <si>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</si>
  <si>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</si>
  <si>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</si>
  <si>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</si>
  <si>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</si>
  <si>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</si>
  <si>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</si>
  <si>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</si>
  <si>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</si>
  <si>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</si>
  <si>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</si>
  <si>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</si>
  <si>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</si>
  <si>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</si>
  <si>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</si>
  <si>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</si>
  <si>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</si>
  <si>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</si>
  <si>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</si>
  <si>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</si>
  <si>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</si>
  <si>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</si>
  <si>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</si>
  <si>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</si>
  <si>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</si>
  <si>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</si>
  <si>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</si>
  <si>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</si>
  <si>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</si>
  <si>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</si>
  <si>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</si>
  <si>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</si>
  <si>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</si>
  <si>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</si>
  <si>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</si>
  <si>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</si>
  <si>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</si>
  <si>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</si>
  <si>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</si>
  <si>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</si>
  <si>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</si>
  <si>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</si>
  <si>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</si>
  <si>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</si>
  <si>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</si>
  <si>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</si>
  <si>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</si>
  <si>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</si>
  <si>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</si>
  <si>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</si>
  <si>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</si>
  <si>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</si>
  <si>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</si>
  <si>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</si>
  <si>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</si>
  <si>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</si>
  <si>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</si>
  <si>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</si>
  <si>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</si>
  <si>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</si>
  <si>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</si>
  <si>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</si>
  <si>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</si>
  <si>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</si>
  <si>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</si>
  <si>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</si>
  <si>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</si>
  <si>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</si>
  <si>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</si>
  <si>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</si>
  <si>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</si>
  <si>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</si>
  <si>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</si>
  <si>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</si>
  <si>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</si>
  <si>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</si>
  <si>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</si>
  <si>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</si>
  <si>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</si>
  <si>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</si>
  <si>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</si>
  <si>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</si>
  <si>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</si>
  <si>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</si>
  <si>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</si>
  <si>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</si>
  <si>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</si>
  <si>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</si>
  <si>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</si>
  <si>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</si>
  <si>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</si>
  <si>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</si>
  <si>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</si>
  <si>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</si>
  <si>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</si>
  <si>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</si>
  <si>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</si>
  <si>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</si>
  <si>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</si>
  <si>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</si>
  <si>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</si>
  <si>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</si>
  <si>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</si>
  <si>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</si>
  <si>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</si>
  <si>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</si>
  <si>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</si>
  <si>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</si>
  <si>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</si>
  <si>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</si>
  <si>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</si>
  <si>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</si>
  <si>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</si>
  <si>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</si>
  <si>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</si>
  <si>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</si>
  <si>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</si>
  <si>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</si>
  <si>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</si>
  <si>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</si>
  <si>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</si>
  <si>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</si>
  <si>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</si>
  <si>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</si>
  <si>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</si>
  <si>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</si>
  <si>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</si>
  <si>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</si>
  <si>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</si>
  <si>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</si>
  <si>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</si>
  <si>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</si>
  <si>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</si>
  <si>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</si>
  <si>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</si>
  <si>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</si>
  <si>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</si>
  <si>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</si>
  <si>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</si>
  <si>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</si>
  <si>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</si>
  <si>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</si>
  <si>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</si>
  <si>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</si>
  <si>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</si>
  <si>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</si>
  <si>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</si>
  <si>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</si>
  <si>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</si>
  <si>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</si>
  <si>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</si>
  <si>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</si>
  <si>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</si>
  <si>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</si>
  <si>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</si>
  <si>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</si>
  <si>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</si>
  <si>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</si>
  <si>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</si>
  <si>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</si>
  <si>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</si>
  <si>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</si>
  <si>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</si>
  <si>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</si>
  <si>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</si>
  <si>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</si>
  <si>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</si>
  <si>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</si>
  <si>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</si>
  <si>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</si>
  <si>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</si>
  <si>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</si>
  <si>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</si>
  <si>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</si>
  <si>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</si>
  <si>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</si>
  <si>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</si>
  <si>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</si>
  <si>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</si>
  <si>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</si>
  <si>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</si>
  <si>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</si>
  <si>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</si>
  <si>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</si>
  <si>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</si>
  <si>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</si>
  <si>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</si>
  <si>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</si>
  <si>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</si>
  <si>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</si>
  <si>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</si>
  <si>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</si>
  <si>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</si>
  <si>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</si>
  <si>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</si>
  <si>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</si>
  <si>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</si>
  <si>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</si>
  <si>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</si>
  <si>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</si>
  <si>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</si>
  <si>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</si>
  <si>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</si>
  <si>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</si>
  <si>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</si>
  <si>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</si>
  <si>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</si>
  <si>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</si>
  <si>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</si>
  <si>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</si>
  <si>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</si>
  <si>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</si>
  <si>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</si>
  <si>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</si>
  <si>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</si>
  <si>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</si>
  <si>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</si>
  <si>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</si>
  <si>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</si>
  <si>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</si>
  <si>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</si>
  <si>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</si>
  <si>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</si>
  <si>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</si>
  <si>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</si>
  <si>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</si>
  <si>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</si>
  <si>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</si>
  <si>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</si>
  <si>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</si>
  <si>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</si>
  <si>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</si>
  <si>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</si>
  <si>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</si>
  <si>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</si>
  <si>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</si>
  <si>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</si>
  <si>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</si>
  <si>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</si>
  <si>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</si>
  <si>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</si>
  <si>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</si>
  <si>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</si>
  <si>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</si>
  <si>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</si>
  <si>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</si>
  <si>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</si>
  <si>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</si>
  <si>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</si>
  <si>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</si>
  <si>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</si>
  <si>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</si>
  <si>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</si>
  <si>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</si>
  <si>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</si>
  <si>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</si>
  <si>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</si>
  <si>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</si>
  <si>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</si>
  <si>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</si>
  <si>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</si>
  <si>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</si>
  <si>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</si>
  <si>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</si>
  <si>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</si>
  <si>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</si>
  <si>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</si>
  <si>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</si>
  <si>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</si>
  <si>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</si>
  <si>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</si>
  <si>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</si>
  <si>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</si>
  <si>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</si>
  <si>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</si>
  <si>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</si>
  <si>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</si>
  <si>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</si>
  <si>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</si>
  <si>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</si>
  <si>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</si>
  <si>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</si>
  <si>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</si>
  <si>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</si>
  <si>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</si>
  <si>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</si>
  <si>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</si>
  <si>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</si>
  <si>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</si>
  <si>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</si>
  <si>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</si>
  <si>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</si>
  <si>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</si>
  <si>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</si>
  <si>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</si>
  <si>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</si>
  <si>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</si>
  <si>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</si>
  <si>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</si>
  <si>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</si>
  <si>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</si>
  <si>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</si>
  <si>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</si>
  <si>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</si>
  <si>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</si>
  <si>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</si>
  <si>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</si>
  <si>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</si>
  <si>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</si>
  <si>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</si>
  <si>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</si>
  <si>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</si>
  <si>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</si>
  <si>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</si>
  <si>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</si>
  <si>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</si>
  <si>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</si>
  <si>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</si>
  <si>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</si>
  <si>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</si>
  <si>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</si>
  <si>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</si>
  <si>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</si>
  <si>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</si>
  <si>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</si>
  <si>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</si>
  <si>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</si>
  <si>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</si>
  <si>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</si>
  <si>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</si>
  <si>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</si>
  <si>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</si>
  <si>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</si>
  <si>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</si>
  <si>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</si>
  <si>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</si>
  <si>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</si>
  <si>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</si>
  <si>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</si>
  <si>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</si>
  <si>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</si>
  <si>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</si>
  <si>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</si>
  <si>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</si>
  <si>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</si>
  <si>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</si>
  <si>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</si>
  <si>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</si>
  <si>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</si>
  <si>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</si>
  <si>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</si>
  <si>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</si>
  <si>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</si>
  <si>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</si>
  <si>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</si>
  <si>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</si>
  <si>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</si>
  <si>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</si>
  <si>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</si>
  <si>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</si>
  <si>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</si>
  <si>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</si>
  <si>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</si>
  <si>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</si>
  <si>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</si>
  <si>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</si>
  <si>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</si>
  <si>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</si>
  <si>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</si>
  <si>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</si>
  <si>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</si>
  <si>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</si>
  <si>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</si>
  <si>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</si>
  <si>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</si>
  <si>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</si>
  <si>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</si>
  <si>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</si>
  <si>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</si>
  <si>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</si>
  <si>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</si>
  <si>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</si>
  <si>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</si>
  <si>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</si>
  <si>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</si>
  <si>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</si>
  <si>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</si>
  <si>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</si>
  <si>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</si>
  <si>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</si>
  <si>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</si>
  <si>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</si>
  <si>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</si>
  <si>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</si>
  <si>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</si>
  <si>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</si>
  <si>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</si>
  <si>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</si>
  <si>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</si>
  <si>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</si>
  <si>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</si>
  <si>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</si>
  <si>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</si>
  <si>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</si>
  <si>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</si>
  <si>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</si>
  <si>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</si>
  <si>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</si>
  <si>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</si>
  <si>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</si>
  <si>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</si>
  <si>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</si>
  <si>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</si>
  <si>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</si>
  <si>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</si>
  <si>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</si>
  <si>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</si>
  <si>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</si>
  <si>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</si>
  <si>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</si>
  <si>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</si>
  <si>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</si>
  <si>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</si>
  <si>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</si>
  <si>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</si>
  <si>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</si>
  <si>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</si>
  <si>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</si>
  <si>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</si>
  <si>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</si>
  <si>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</si>
  <si>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</si>
  <si>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</si>
  <si>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</si>
  <si>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</si>
  <si>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</si>
  <si>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</si>
  <si>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</si>
  <si>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</si>
  <si>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</si>
  <si>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</si>
  <si>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</si>
  <si>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</si>
  <si>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</si>
  <si>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</si>
  <si>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</si>
  <si>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</si>
  <si>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</si>
  <si>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</si>
  <si>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</si>
  <si>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</si>
  <si>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</si>
  <si>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</si>
  <si>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</si>
  <si>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</si>
  <si>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</si>
  <si>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</si>
  <si>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</si>
  <si>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</si>
  <si>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</si>
  <si>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</si>
  <si>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</si>
  <si>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</si>
  <si>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</si>
  <si>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</si>
  <si>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</si>
  <si>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</si>
  <si>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</si>
  <si>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</si>
  <si>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</si>
  <si>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</si>
  <si>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</si>
  <si>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</si>
  <si>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</si>
  <si>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</si>
  <si>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</si>
  <si>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</si>
  <si>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</si>
  <si>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</si>
  <si>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</si>
  <si>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</si>
  <si>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</si>
  <si>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</si>
  <si>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</si>
  <si>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</si>
  <si>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</si>
  <si>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</si>
  <si>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</si>
  <si>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</si>
  <si>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</si>
  <si>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</si>
  <si>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</si>
  <si>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</si>
  <si>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</si>
  <si>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</si>
  <si>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</si>
  <si>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</si>
  <si>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</si>
  <si>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</si>
  <si>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</si>
  <si>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</si>
  <si>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</si>
  <si>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</si>
  <si>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</si>
  <si>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</si>
  <si>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</si>
  <si>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</si>
  <si>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</si>
  <si>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</si>
  <si>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</si>
  <si>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</si>
  <si>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</si>
  <si>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</si>
  <si>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</si>
  <si>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</si>
  <si>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</si>
  <si>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</si>
  <si>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</si>
  <si>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</si>
  <si>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</si>
  <si>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</si>
  <si>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</si>
  <si>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</si>
  <si>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</si>
  <si>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</si>
  <si>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</si>
  <si>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</si>
  <si>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</si>
  <si>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</si>
  <si>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</si>
  <si>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</si>
  <si>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</si>
  <si>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</si>
  <si>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</si>
  <si>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</si>
  <si>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</si>
  <si>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</si>
  <si>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</si>
  <si>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</si>
  <si>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</si>
  <si>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</si>
  <si>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</si>
  <si>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</si>
  <si>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</si>
  <si>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</si>
  <si>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</si>
  <si>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</si>
  <si>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</si>
  <si>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</si>
  <si>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</si>
  <si>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</si>
  <si>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</si>
  <si>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</si>
  <si>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</si>
  <si>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</si>
  <si>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</si>
  <si>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</si>
  <si>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</si>
  <si>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</si>
  <si>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</si>
  <si>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</si>
  <si>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</si>
  <si>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</si>
  <si>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</si>
  <si>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</si>
  <si>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</si>
  <si>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</si>
  <si>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</si>
  <si>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</si>
  <si>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</si>
  <si>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</si>
  <si>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</si>
  <si>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</si>
  <si>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</si>
  <si>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</si>
  <si>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</si>
  <si>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</si>
  <si>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</si>
  <si>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</si>
  <si>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</si>
  <si>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</si>
  <si>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</si>
  <si>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</si>
  <si>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</si>
  <si>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</si>
  <si>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</si>
  <si>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</si>
  <si>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</si>
  <si>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</si>
  <si>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</si>
  <si>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</si>
  <si>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</si>
  <si>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</si>
  <si>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</si>
  <si>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</si>
  <si>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</si>
  <si>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</si>
  <si>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</si>
  <si>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</si>
  <si>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</si>
  <si>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</si>
  <si>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</si>
  <si>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</si>
  <si>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</si>
  <si>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</si>
  <si>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</si>
  <si>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</si>
  <si>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</si>
  <si>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</si>
  <si>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</si>
  <si>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</si>
  <si>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</si>
  <si>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</si>
  <si>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</si>
  <si>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</si>
  <si>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</si>
  <si>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</si>
  <si>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</si>
  <si>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</si>
  <si>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</si>
  <si>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</si>
  <si>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</si>
  <si>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</si>
  <si>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</si>
  <si>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</si>
  <si>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</si>
  <si>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</si>
  <si>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</si>
  <si>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</si>
  <si>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</si>
  <si>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</si>
  <si>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</si>
  <si>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</si>
  <si>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</si>
  <si>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</si>
  <si>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</si>
  <si>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</si>
  <si>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</si>
  <si>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</si>
  <si>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</si>
  <si>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</si>
  <si>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</si>
  <si>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</si>
  <si>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</si>
  <si>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</si>
  <si>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</si>
  <si>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</si>
  <si>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</si>
  <si>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</si>
  <si>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</si>
  <si>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</si>
  <si>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</si>
  <si>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</si>
  <si>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</si>
  <si>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</si>
  <si>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</si>
  <si>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</si>
  <si>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</si>
  <si>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</si>
  <si>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</si>
  <si>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</si>
  <si>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</si>
  <si>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</si>
  <si>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</si>
  <si>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</si>
  <si>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</si>
  <si>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</si>
  <si>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</si>
  <si>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</si>
  <si>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</si>
  <si>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</si>
  <si>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</si>
  <si>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</si>
  <si>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</si>
  <si>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</si>
  <si>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</si>
  <si>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</si>
  <si>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</si>
  <si>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</si>
  <si>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</si>
  <si>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</si>
  <si>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</si>
  <si>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</si>
  <si>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</si>
  <si>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</si>
  <si>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</si>
  <si>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</si>
  <si>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</si>
  <si>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</si>
  <si>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</si>
  <si>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</si>
  <si>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</si>
  <si>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</si>
  <si>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</si>
  <si>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</si>
  <si>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</si>
  <si>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</si>
  <si>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</si>
  <si>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</si>
  <si>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</si>
  <si>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</si>
  <si>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</si>
  <si>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</si>
  <si>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</si>
  <si>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</si>
  <si>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</si>
  <si>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</si>
  <si>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</si>
  <si>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</si>
  <si>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</si>
  <si>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</si>
  <si>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</si>
  <si>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</si>
  <si>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</si>
  <si>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</si>
  <si>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</si>
  <si>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</si>
  <si>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</si>
  <si>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</si>
  <si>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</si>
  <si>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</si>
  <si>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</si>
  <si>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</si>
  <si>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</si>
  <si>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</si>
  <si>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</si>
  <si>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</si>
  <si>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</si>
  <si>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</si>
  <si>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</si>
  <si>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</si>
  <si>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</si>
  <si>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</si>
  <si>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</si>
  <si>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</si>
  <si>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</si>
  <si>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</si>
  <si>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</si>
  <si>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</si>
  <si>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</si>
  <si>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</si>
  <si>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</si>
  <si>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</si>
  <si>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</si>
  <si>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</si>
  <si>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</si>
  <si>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</si>
  <si>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</si>
  <si>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</si>
  <si>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</si>
  <si>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</si>
  <si>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</si>
  <si>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</si>
  <si>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</si>
  <si>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</si>
  <si>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</si>
  <si>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</si>
  <si>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</si>
  <si>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</si>
  <si>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</si>
  <si>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</si>
  <si>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</si>
  <si>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</si>
  <si>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</si>
  <si>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</si>
  <si>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</si>
  <si>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</si>
  <si>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</si>
  <si>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</si>
  <si>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</si>
  <si>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</si>
  <si>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</si>
  <si>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</si>
  <si>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</si>
  <si>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</si>
  <si>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</si>
  <si>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</si>
  <si>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</si>
  <si>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</si>
  <si>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</si>
  <si>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</si>
  <si>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</si>
  <si>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</si>
  <si>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</si>
  <si>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</si>
  <si>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</si>
  <si>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</si>
  <si>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</si>
  <si>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</si>
  <si>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</si>
  <si>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</si>
  <si>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</si>
  <si>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</si>
  <si>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</si>
  <si>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</si>
  <si>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</si>
  <si>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</si>
  <si>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</si>
  <si>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</si>
  <si>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</si>
  <si>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</si>
  <si>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</si>
  <si>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</si>
  <si>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</si>
  <si>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</si>
  <si>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</si>
  <si>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</si>
  <si>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</si>
  <si>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</si>
  <si>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</si>
  <si>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</si>
  <si>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</si>
  <si>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</si>
  <si>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</si>
  <si>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</si>
  <si>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</si>
  <si>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</si>
  <si>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</si>
  <si>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</si>
  <si>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</si>
  <si>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</si>
  <si>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</si>
  <si>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</si>
  <si>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</si>
  <si>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</si>
  <si>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</si>
  <si>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</si>
  <si>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</si>
  <si>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</si>
  <si>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</si>
  <si>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</si>
  <si>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</si>
  <si>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</si>
  <si>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</si>
  <si>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</si>
  <si>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</si>
  <si>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</si>
  <si>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</si>
  <si>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</si>
  <si>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</si>
  <si>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</si>
  <si>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</si>
  <si>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</si>
  <si>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</si>
  <si>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</si>
  <si>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</si>
  <si>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</si>
  <si>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</si>
  <si>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</si>
  <si>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</si>
  <si>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</si>
  <si>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</si>
  <si>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</si>
  <si>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</si>
  <si>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</si>
  <si>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</si>
  <si>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</si>
  <si>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</si>
  <si>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</si>
  <si>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</si>
  <si>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</si>
  <si>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</si>
  <si>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</si>
  <si>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</si>
  <si>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</si>
  <si>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</si>
  <si>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</si>
  <si>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</si>
  <si>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</si>
  <si>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</si>
  <si>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</si>
  <si>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</si>
  <si>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</si>
  <si>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</si>
  <si>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</si>
  <si>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</si>
  <si>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</si>
  <si>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</si>
  <si>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</si>
  <si>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</si>
  <si>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</si>
  <si>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</si>
  <si>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</si>
  <si>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</si>
  <si>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</si>
  <si>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</si>
  <si>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</si>
  <si>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</si>
  <si>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</si>
  <si>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</si>
  <si>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</si>
  <si>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</si>
  <si>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</si>
  <si>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</si>
  <si>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</si>
  <si>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</si>
  <si>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</si>
  <si>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</si>
  <si>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</si>
  <si>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</si>
  <si>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</si>
  <si>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</si>
  <si>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</si>
  <si>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</si>
  <si>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</si>
  <si>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</si>
  <si>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</si>
  <si>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</si>
  <si>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</si>
  <si>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</si>
  <si>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</si>
  <si>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</si>
  <si>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</si>
  <si>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</si>
  <si>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</si>
  <si>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</si>
  <si>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</si>
  <si>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</si>
  <si>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</si>
  <si>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</si>
  <si>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</si>
  <si>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</si>
  <si>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</si>
  <si>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</si>
  <si>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</si>
  <si>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</si>
  <si>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</si>
  <si>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</si>
  <si>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</si>
  <si>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</si>
  <si>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</si>
  <si>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</si>
  <si>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</si>
  <si>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</si>
  <si>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</si>
  <si>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</si>
  <si>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</si>
  <si>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</si>
  <si>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</si>
  <si>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</si>
  <si>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</si>
  <si>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</si>
  <si>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</si>
  <si>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</si>
  <si>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</si>
  <si>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</si>
  <si>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</si>
  <si>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</si>
  <si>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</si>
  <si>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</si>
  <si>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</si>
  <si>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</si>
  <si>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</si>
  <si>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</si>
  <si>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</si>
  <si>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</si>
  <si>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</si>
  <si>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</si>
  <si>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</si>
  <si>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</si>
  <si>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</si>
  <si>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</si>
  <si>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</si>
  <si>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</si>
  <si>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</si>
  <si>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</si>
  <si>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</si>
  <si>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</si>
  <si>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</si>
  <si>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</si>
  <si>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</si>
  <si>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</si>
  <si>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</si>
  <si>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</si>
  <si>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</si>
  <si>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</si>
  <si>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</si>
  <si>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</si>
  <si>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</si>
  <si>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</si>
  <si>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</si>
  <si>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</si>
  <si>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</si>
  <si>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</si>
  <si>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</si>
  <si>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</si>
  <si>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</si>
  <si>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</si>
  <si>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</si>
  <si>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</si>
  <si>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</si>
  <si>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</si>
  <si>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</si>
  <si>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</si>
  <si>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</si>
  <si>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</si>
  <si>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</si>
  <si>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</si>
  <si>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</si>
  <si>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</si>
  <si>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</si>
  <si>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</si>
  <si>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</si>
  <si>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</si>
  <si>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</si>
  <si>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</si>
  <si>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</si>
  <si>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</si>
  <si>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</si>
  <si>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</si>
  <si>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</si>
  <si>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</si>
  <si>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</si>
  <si>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</si>
  <si>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</si>
  <si>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</si>
  <si>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</si>
  <si>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</si>
  <si>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</si>
  <si>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</si>
  <si>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</si>
  <si>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</si>
  <si>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</si>
  <si>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</si>
  <si>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</si>
  <si>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</si>
  <si>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</si>
  <si>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</si>
  <si>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</si>
  <si>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</si>
  <si>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</si>
  <si>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</si>
  <si>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</si>
  <si>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</si>
  <si>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</si>
  <si>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</si>
  <si>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</si>
  <si>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</si>
  <si>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</si>
  <si>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</si>
  <si>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</si>
  <si>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</si>
  <si>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</si>
  <si>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</si>
  <si>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</si>
  <si>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</si>
  <si>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</si>
  <si>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</si>
  <si>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</si>
  <si>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</si>
  <si>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</si>
  <si>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</si>
  <si>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</si>
  <si>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</si>
  <si>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</si>
  <si>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</si>
  <si>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</si>
  <si>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</si>
  <si>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</si>
  <si>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</si>
  <si>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</si>
  <si>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</si>
  <si>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</si>
  <si>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</si>
  <si>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</si>
  <si>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</si>
  <si>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</si>
  <si>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</si>
  <si>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</si>
  <si>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</si>
  <si>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</si>
  <si>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</si>
  <si>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</si>
  <si>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</si>
  <si>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</si>
  <si>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</si>
  <si>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</si>
  <si>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</si>
  <si>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</si>
  <si>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</si>
  <si>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</si>
  <si>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</si>
  <si>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</si>
  <si>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</si>
  <si>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</si>
  <si>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</si>
  <si>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</si>
  <si>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</si>
  <si>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</si>
  <si>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</si>
  <si>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</si>
  <si>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</si>
  <si>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</si>
  <si>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</si>
  <si>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</si>
  <si>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</si>
  <si>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</si>
  <si>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</si>
  <si>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</si>
  <si>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</si>
  <si>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</si>
  <si>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</si>
  <si>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</si>
  <si>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</si>
  <si>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</si>
  <si>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</si>
  <si>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</si>
  <si>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</si>
  <si>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</si>
  <si>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</si>
  <si>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</si>
  <si>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</si>
  <si>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</si>
  <si>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</si>
  <si>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</si>
  <si>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</si>
  <si>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</si>
  <si>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</si>
  <si>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</si>
  <si>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</si>
  <si>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</si>
  <si>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</si>
  <si>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</si>
  <si>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</si>
  <si>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</si>
  <si>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</si>
  <si>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</si>
  <si>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</si>
  <si>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</si>
  <si>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</si>
  <si>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</si>
  <si>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</si>
  <si>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</si>
  <si>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</si>
  <si>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</si>
  <si>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</si>
  <si>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</si>
  <si>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</si>
  <si>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</si>
  <si>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</si>
  <si>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</si>
  <si>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</si>
  <si>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</si>
  <si>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</si>
  <si>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</si>
  <si>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</si>
  <si>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</si>
  <si>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</si>
  <si>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</si>
  <si>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</si>
  <si>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</si>
  <si>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</si>
  <si>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</si>
  <si>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</si>
  <si>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</si>
  <si>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</si>
  <si>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</si>
  <si>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</si>
  <si>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</si>
  <si>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</si>
  <si>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</si>
  <si>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</si>
  <si>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</si>
  <si>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</si>
  <si>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</si>
  <si>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</si>
  <si>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</si>
  <si>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</si>
  <si>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</si>
  <si>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</si>
  <si>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</si>
  <si>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</si>
  <si>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</si>
  <si>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</si>
  <si>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</si>
  <si>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</si>
  <si>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</si>
  <si>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</si>
  <si>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</si>
  <si>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</si>
  <si>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</si>
  <si>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</si>
  <si>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</si>
  <si>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</si>
  <si>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</si>
  <si>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</si>
  <si>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</si>
  <si>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</si>
  <si>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</si>
  <si>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</si>
  <si>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</si>
  <si>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</si>
  <si>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</si>
  <si>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</si>
  <si>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</si>
  <si>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</si>
  <si>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</si>
  <si>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</si>
  <si>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</si>
  <si>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</si>
  <si>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</si>
  <si>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</si>
  <si>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</si>
  <si>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</si>
  <si>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</si>
  <si>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</si>
  <si>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</si>
  <si>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</si>
  <si>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</si>
  <si>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</si>
  <si>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</si>
  <si>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</si>
  <si>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</si>
  <si>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</si>
  <si>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</si>
  <si>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</si>
  <si>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</si>
  <si>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</si>
  <si>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</si>
  <si>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</si>
  <si>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</si>
  <si>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</si>
  <si>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</si>
  <si>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</si>
  <si>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</si>
  <si>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</si>
  <si>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</si>
  <si>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</si>
  <si>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</si>
  <si>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</si>
  <si>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</si>
  <si>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</si>
  <si>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</si>
  <si>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</si>
  <si>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</si>
  <si>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</si>
  <si>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</si>
  <si>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</si>
  <si>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</si>
  <si>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</si>
  <si>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</si>
  <si>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</si>
  <si>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</si>
  <si>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</si>
  <si>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</si>
  <si>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</si>
  <si>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</si>
  <si>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</si>
  <si>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</si>
  <si>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</si>
  <si>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</si>
  <si>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</si>
  <si>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</si>
  <si>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</si>
  <si>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</si>
  <si>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</si>
  <si>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</si>
  <si>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</si>
  <si>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</si>
  <si>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</si>
  <si>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</si>
  <si>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</si>
  <si>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</si>
  <si>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</si>
  <si>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</si>
  <si>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</si>
  <si>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</si>
  <si>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</si>
  <si>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</si>
  <si>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</si>
  <si>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</si>
  <si>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</si>
  <si>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</si>
  <si>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</si>
  <si>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</si>
  <si>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</si>
  <si>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</si>
  <si>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</si>
  <si>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</si>
  <si>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</si>
  <si>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</si>
  <si>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</si>
  <si>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</si>
  <si>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</si>
  <si>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</si>
  <si>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</si>
  <si>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</si>
  <si>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</si>
  <si>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</si>
  <si>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</si>
  <si>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</si>
  <si>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</si>
  <si>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</si>
  <si>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</si>
  <si>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</si>
  <si>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</si>
  <si>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</si>
  <si>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</si>
  <si>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</si>
  <si>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</si>
  <si>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</si>
  <si>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</si>
  <si>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</si>
  <si>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</si>
  <si>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</si>
  <si>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</si>
  <si>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</si>
  <si>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</si>
  <si>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</si>
  <si>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</si>
  <si>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</si>
  <si>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</si>
  <si>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</si>
  <si>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</si>
  <si>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</si>
  <si>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</si>
  <si>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</si>
  <si>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</si>
  <si>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</si>
  <si>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</si>
  <si>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</si>
  <si>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</si>
  <si>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</si>
  <si>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</si>
  <si>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</si>
  <si>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</si>
  <si>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</si>
  <si>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</si>
  <si>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</si>
  <si>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</si>
  <si>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</si>
  <si>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</si>
  <si>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</si>
  <si>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</si>
  <si>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</si>
  <si>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</si>
  <si>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</si>
  <si>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</si>
  <si>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</si>
  <si>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</si>
  <si>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</si>
  <si>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</si>
  <si>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</si>
  <si>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</si>
  <si>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</si>
  <si>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</si>
  <si>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</si>
  <si>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</si>
  <si>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</si>
  <si>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</si>
  <si>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</si>
  <si>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</si>
  <si>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</si>
  <si>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</si>
  <si>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</si>
  <si>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</si>
  <si>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</si>
  <si>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</si>
  <si>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</si>
  <si>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</si>
  <si>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</si>
  <si>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</si>
  <si>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</si>
  <si>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</si>
  <si>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</si>
  <si>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</si>
  <si>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</si>
  <si>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</si>
  <si>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</si>
  <si>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</si>
  <si>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</si>
  <si>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</si>
  <si>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</si>
  <si>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</si>
  <si>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</si>
  <si>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</si>
  <si>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</si>
  <si>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</si>
  <si>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</si>
  <si>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</si>
  <si>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</si>
  <si>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</si>
  <si>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</si>
  <si>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</si>
  <si>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</si>
  <si>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</si>
  <si>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</si>
  <si>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</si>
  <si>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</si>
  <si>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</si>
  <si>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</si>
  <si>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</si>
  <si>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</si>
  <si>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</si>
  <si>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</si>
  <si>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</si>
  <si>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</si>
  <si>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</si>
  <si>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</si>
  <si>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</si>
  <si>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</si>
  <si>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</si>
  <si>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</si>
  <si>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</si>
  <si>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</si>
  <si>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</si>
  <si>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</si>
  <si>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</si>
  <si>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</si>
  <si>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</si>
  <si>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</si>
  <si>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</si>
  <si>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</si>
  <si>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</si>
  <si>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</si>
  <si>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</si>
  <si>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</si>
  <si>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</si>
  <si>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</si>
  <si>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</si>
  <si>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</si>
  <si>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</si>
  <si>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</si>
  <si>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</si>
  <si>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</si>
  <si>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</si>
  <si>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</si>
  <si>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</si>
  <si>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</si>
  <si>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</si>
  <si>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</si>
  <si>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</si>
  <si>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</si>
  <si>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</si>
  <si>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</si>
  <si>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</si>
  <si>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</si>
  <si>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</si>
  <si>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</si>
  <si>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</si>
  <si>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</si>
  <si>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</si>
  <si>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</si>
  <si>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</si>
  <si>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</si>
  <si>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</si>
  <si>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</si>
  <si>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</si>
  <si>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</si>
  <si>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</si>
  <si>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</si>
  <si>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</si>
  <si>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</si>
  <si>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</si>
  <si>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</si>
  <si>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</si>
  <si>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</si>
  <si>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</si>
  <si>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</si>
  <si>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</si>
  <si>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</si>
  <si>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</si>
  <si>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</si>
  <si>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</si>
  <si>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</si>
  <si>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</si>
  <si>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</si>
  <si>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</si>
  <si>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</si>
  <si>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</si>
  <si>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</si>
  <si>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</si>
  <si>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</si>
  <si>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</si>
  <si>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</si>
  <si>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</si>
  <si>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</si>
  <si>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</si>
  <si>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</si>
  <si>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</si>
  <si>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</si>
  <si>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</si>
  <si>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</si>
  <si>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</si>
  <si>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</si>
  <si>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</si>
  <si>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</si>
  <si>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</si>
  <si>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</si>
  <si>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</si>
  <si>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</si>
  <si>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</si>
  <si>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</si>
  <si>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</si>
  <si>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</si>
  <si>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</si>
  <si>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</si>
  <si>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</si>
  <si>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</si>
  <si>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</si>
  <si>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</si>
  <si>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</si>
  <si>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</si>
  <si>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</si>
  <si>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</si>
  <si>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</si>
  <si>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</si>
  <si>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</si>
  <si>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</si>
  <si>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</si>
  <si>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</si>
  <si>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</si>
  <si>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</si>
  <si>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</si>
  <si>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</si>
  <si>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</si>
  <si>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</si>
  <si>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</si>
  <si>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</si>
  <si>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</si>
  <si>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</si>
  <si>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</si>
  <si>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</si>
  <si>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</si>
  <si>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</si>
  <si>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</si>
  <si>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</si>
  <si>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</si>
  <si>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</si>
  <si>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</si>
  <si>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</si>
  <si>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</si>
  <si>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</si>
  <si>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</si>
  <si>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</si>
  <si>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</si>
  <si>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</si>
  <si>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</si>
  <si>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</si>
  <si>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</si>
  <si>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</si>
  <si>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</si>
  <si>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</si>
  <si>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</si>
  <si>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</si>
  <si>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</si>
  <si>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</si>
  <si>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</si>
  <si>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</si>
  <si>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</si>
  <si>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</si>
  <si>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</si>
  <si>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</si>
  <si>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</si>
  <si>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</si>
  <si>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</si>
  <si>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</si>
  <si>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</si>
  <si>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</si>
  <si>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</si>
  <si>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</si>
  <si>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</si>
  <si>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</si>
  <si>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</si>
  <si>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</si>
  <si>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</si>
  <si>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</si>
  <si>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</si>
  <si>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</si>
  <si>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</si>
  <si>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</si>
  <si>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</si>
  <si>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</si>
  <si>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</si>
  <si>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</si>
  <si>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</si>
  <si>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</si>
  <si>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</si>
  <si>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</si>
  <si>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</si>
  <si>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</si>
  <si>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</si>
  <si>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</si>
  <si>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</si>
  <si>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</si>
  <si>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</si>
  <si>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</si>
  <si>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</si>
  <si>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</si>
  <si>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</si>
  <si>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</si>
  <si>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</si>
  <si>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</si>
  <si>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</si>
  <si>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</si>
  <si>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</si>
  <si>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</si>
  <si>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</si>
  <si>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</si>
  <si>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</si>
  <si>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</si>
  <si>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</si>
  <si>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</si>
  <si>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</si>
  <si>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</si>
  <si>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</si>
  <si>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</si>
  <si>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</si>
  <si>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</si>
  <si>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</si>
  <si>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</si>
  <si>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</si>
  <si>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</si>
  <si>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</si>
  <si>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</si>
  <si>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</si>
  <si>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</si>
  <si>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</si>
  <si>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</si>
  <si>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</si>
  <si>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</si>
  <si>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</si>
  <si>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</si>
  <si>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</si>
  <si>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</si>
  <si>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</si>
  <si>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</si>
  <si>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</si>
  <si>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</si>
  <si>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</si>
  <si>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</si>
  <si>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</si>
  <si>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</si>
  <si>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</si>
  <si>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</si>
  <si>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</si>
  <si>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</si>
  <si>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</si>
  <si>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</si>
  <si>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</si>
  <si>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</si>
  <si>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</si>
  <si>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</si>
  <si>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</si>
  <si>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</si>
  <si>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</si>
  <si>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</si>
  <si>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</si>
  <si>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</si>
  <si>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</si>
  <si>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</si>
  <si>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</si>
  <si>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</si>
  <si>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</si>
  <si>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</si>
  <si>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</si>
  <si>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</si>
  <si>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</si>
  <si>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</si>
  <si>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</si>
  <si>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</si>
  <si>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</si>
  <si>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</si>
  <si>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</si>
  <si>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</si>
  <si>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</si>
  <si>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</si>
  <si>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</si>
  <si>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</si>
  <si>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</si>
  <si>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</si>
  <si>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</si>
  <si>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</si>
  <si>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</si>
  <si>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</si>
  <si>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</si>
  <si>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</si>
  <si>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</si>
  <si>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</si>
  <si>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</si>
  <si>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</si>
  <si>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</si>
  <si>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</si>
  <si>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</si>
  <si>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</si>
  <si>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</si>
  <si>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</si>
  <si>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</si>
  <si>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</si>
  <si>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</si>
  <si>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</si>
  <si>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</si>
  <si>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</si>
  <si>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</si>
  <si>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</si>
  <si>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</si>
  <si>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</si>
  <si>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</si>
  <si>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</si>
  <si>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</si>
  <si>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</si>
  <si>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</si>
  <si>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</si>
  <si>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</si>
  <si>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</si>
  <si>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</si>
  <si>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</si>
  <si>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</si>
  <si>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</si>
  <si>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</si>
  <si>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</si>
  <si>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</si>
  <si>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</si>
  <si>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</si>
  <si>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</si>
  <si>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</si>
  <si>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</si>
  <si>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</si>
  <si>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</si>
  <si>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</si>
  <si>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</si>
  <si>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</si>
  <si>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</si>
  <si>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</si>
  <si>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</si>
  <si>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</si>
  <si>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</si>
  <si>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</si>
  <si>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</si>
  <si>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</si>
  <si>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</si>
  <si>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</si>
  <si>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</si>
  <si>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</si>
  <si>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</si>
  <si>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</si>
  <si>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</si>
  <si>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</si>
  <si>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</si>
  <si>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</si>
  <si>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</si>
  <si>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</si>
  <si>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</si>
  <si>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</si>
  <si>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</si>
  <si>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</si>
  <si>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</si>
  <si>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</si>
  <si>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</si>
  <si>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</si>
  <si>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</si>
  <si>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</si>
  <si>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</si>
  <si>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</si>
  <si>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</si>
  <si>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</si>
  <si>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</si>
  <si>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</si>
  <si>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</si>
  <si>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</si>
  <si>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</si>
  <si>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</si>
  <si>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</si>
  <si>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</si>
  <si>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</si>
  <si>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</si>
  <si>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</si>
  <si>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</si>
  <si>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</si>
  <si>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</si>
  <si>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</si>
  <si>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</si>
  <si>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</si>
  <si>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</si>
  <si>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</si>
  <si>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</si>
  <si>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</si>
  <si>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</si>
  <si>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</si>
  <si>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</si>
  <si>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</si>
  <si>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</si>
  <si>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</si>
  <si>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</si>
  <si>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</si>
  <si>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</si>
  <si>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</si>
  <si>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</si>
  <si>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</si>
  <si>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</si>
  <si>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</si>
  <si>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</si>
  <si>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</si>
  <si>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</si>
  <si>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</si>
  <si>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</si>
  <si>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</si>
  <si>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</si>
  <si>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</si>
  <si>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</si>
  <si>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</si>
  <si>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</si>
  <si>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</si>
  <si>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</si>
  <si>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</si>
  <si>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</si>
  <si>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</si>
  <si>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</si>
  <si>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</si>
  <si>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</si>
  <si>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</si>
  <si>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</si>
  <si>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</si>
  <si>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</si>
  <si>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</si>
  <si>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</si>
  <si>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</si>
  <si>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</si>
  <si>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</si>
  <si>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</si>
  <si>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</si>
  <si>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</si>
  <si>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</si>
  <si>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</si>
  <si>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</si>
  <si>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</si>
  <si>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</si>
  <si>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</si>
  <si>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</si>
  <si>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</si>
  <si>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</si>
  <si>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</si>
  <si>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</si>
  <si>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</si>
  <si>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</si>
  <si>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</si>
  <si>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</si>
  <si>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</si>
  <si>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</si>
  <si>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</si>
  <si>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</si>
  <si>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</si>
  <si>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</si>
  <si>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</si>
  <si>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</si>
  <si>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</si>
  <si>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</si>
  <si>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</si>
  <si>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</si>
  <si>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</si>
  <si>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</si>
  <si>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</si>
  <si>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</si>
  <si>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</si>
  <si>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</si>
  <si>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</si>
  <si>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</si>
  <si>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</si>
  <si>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</si>
  <si>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</si>
  <si>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</si>
  <si>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</si>
  <si>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</si>
  <si>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</si>
  <si>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</si>
  <si>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</si>
  <si>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</si>
  <si>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</si>
  <si>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</si>
  <si>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</si>
  <si>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</si>
  <si>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</si>
  <si>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</si>
  <si>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</si>
  <si>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</si>
  <si>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</si>
  <si>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</si>
  <si>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</si>
  <si>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</si>
  <si>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</si>
  <si>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</si>
  <si>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</si>
  <si>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</si>
  <si>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</si>
  <si>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</si>
  <si>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</si>
  <si>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</si>
  <si>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</si>
  <si>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</si>
  <si>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</si>
  <si>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</si>
  <si>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</si>
  <si>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</si>
  <si>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</si>
  <si>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</si>
  <si>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</si>
  <si>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</si>
  <si>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</si>
  <si>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</si>
  <si>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</si>
  <si>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</si>
  <si>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</si>
  <si>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</si>
  <si>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</si>
  <si>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</si>
  <si>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</si>
  <si>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</si>
  <si>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</si>
  <si>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</si>
  <si>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</si>
  <si>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</si>
  <si>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</si>
  <si>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</si>
  <si>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</si>
  <si>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</si>
  <si>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</si>
  <si>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</si>
  <si>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</si>
  <si>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</si>
  <si>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</si>
  <si>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</si>
  <si>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</si>
  <si>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</si>
  <si>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</si>
  <si>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</si>
  <si>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</si>
  <si>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</si>
  <si>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</si>
  <si>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</si>
  <si>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</si>
  <si>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</si>
  <si>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</si>
  <si>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</si>
  <si>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</si>
  <si>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</si>
  <si>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</si>
  <si>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</si>
  <si>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</si>
  <si>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</si>
  <si>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</si>
  <si>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</si>
  <si>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</si>
  <si>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</si>
  <si>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</si>
  <si>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</si>
  <si>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</si>
  <si>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</si>
  <si>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</si>
  <si>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</si>
  <si>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</si>
  <si>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</si>
  <si>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</si>
  <si>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</si>
  <si>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</si>
  <si>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</si>
  <si>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</si>
  <si>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</si>
  <si>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</si>
  <si>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</si>
  <si>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</si>
  <si>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</si>
  <si>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</si>
  <si>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</si>
  <si>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</si>
  <si>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</si>
  <si>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</si>
  <si>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</si>
  <si>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</si>
  <si>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</si>
  <si>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</si>
  <si>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</si>
  <si>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</si>
  <si>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</si>
  <si>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</si>
  <si>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</si>
  <si>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</si>
  <si>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</si>
  <si>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</si>
  <si>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</si>
  <si>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</si>
  <si>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</si>
  <si>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</si>
  <si>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</si>
  <si>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</si>
  <si>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</si>
  <si>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</si>
  <si>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</si>
  <si>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</si>
  <si>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</si>
  <si>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</si>
  <si>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</si>
  <si>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</si>
  <si>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</si>
  <si>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</si>
  <si>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</si>
  <si>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</si>
  <si>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</si>
  <si>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</si>
  <si>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</si>
  <si>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</si>
  <si>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</si>
  <si>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</si>
  <si>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</si>
  <si>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</si>
  <si>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</si>
  <si>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</si>
  <si>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</si>
  <si>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</si>
  <si>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</si>
  <si>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</si>
  <si>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</si>
  <si>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</si>
  <si>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</si>
  <si>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</si>
  <si>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</si>
  <si>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</si>
  <si>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</si>
  <si>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</si>
  <si>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</si>
  <si>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</si>
  <si>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</si>
  <si>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</si>
  <si>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</si>
  <si>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</si>
  <si>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</si>
  <si>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</si>
  <si>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</si>
  <si>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</si>
  <si>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</si>
  <si>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</si>
  <si>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</si>
  <si>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</si>
  <si>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</si>
  <si>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</si>
  <si>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</si>
  <si>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</si>
  <si>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</si>
  <si>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</si>
  <si>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</si>
  <si>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</si>
  <si>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</si>
  <si>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</si>
  <si>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</si>
  <si>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</si>
  <si>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</si>
  <si>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</si>
  <si>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</si>
  <si>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</si>
  <si>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</si>
  <si>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</si>
  <si>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</si>
  <si>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</si>
  <si>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</si>
  <si>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</si>
  <si>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</si>
  <si>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</si>
  <si>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</si>
  <si>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</si>
  <si>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</si>
  <si>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</si>
  <si>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</si>
  <si>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</si>
  <si>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</si>
  <si>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</si>
  <si>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</si>
  <si>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</si>
  <si>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</si>
  <si>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</si>
  <si>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</si>
  <si>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</si>
  <si>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</si>
  <si>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</si>
  <si>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</si>
  <si>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</si>
  <si>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</si>
  <si>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</si>
  <si>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</si>
  <si>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</si>
  <si>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</si>
  <si>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</si>
  <si>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</si>
  <si>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</si>
  <si>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</si>
  <si>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</si>
  <si>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</si>
  <si>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</si>
  <si>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</si>
  <si>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</si>
  <si>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</si>
  <si>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</si>
  <si>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</si>
  <si>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</si>
  <si>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</si>
  <si>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</si>
  <si>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</si>
  <si>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</si>
  <si>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</si>
  <si>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</si>
  <si>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</si>
  <si>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</si>
  <si>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</si>
  <si>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</si>
  <si>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</si>
  <si>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</si>
  <si>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</si>
  <si>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</si>
  <si>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</si>
  <si>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</si>
  <si>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</si>
  <si>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</si>
  <si>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</si>
  <si>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</si>
  <si>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</si>
  <si>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</si>
  <si>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</si>
  <si>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</si>
  <si>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</si>
  <si>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</si>
  <si>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</si>
  <si>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</si>
  <si>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</si>
  <si>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</si>
  <si>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</si>
  <si>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</si>
  <si>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</si>
  <si>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</si>
  <si>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</si>
  <si>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</si>
  <si>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</si>
  <si>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</si>
  <si>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</si>
  <si>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</si>
  <si>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</si>
  <si>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</si>
  <si>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</si>
  <si>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</si>
  <si>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</si>
  <si>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</si>
  <si>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</si>
  <si>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</si>
  <si>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</si>
  <si>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</si>
  <si>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</si>
  <si>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</si>
  <si>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</si>
  <si>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</si>
  <si>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</si>
  <si>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</si>
  <si>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</si>
  <si>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</si>
  <si>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</si>
  <si>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</si>
  <si>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</si>
  <si>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</si>
  <si>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</si>
  <si>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</si>
  <si>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</si>
  <si>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</si>
  <si>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</si>
  <si>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</si>
  <si>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</si>
  <si>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</si>
  <si>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</si>
  <si>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</si>
  <si>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</si>
  <si>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</si>
  <si>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</si>
  <si>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</si>
  <si>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</si>
  <si>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</si>
  <si>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</si>
  <si>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</si>
  <si>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</si>
  <si>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</si>
  <si>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</si>
  <si>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</si>
  <si>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</si>
  <si>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</si>
  <si>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</si>
  <si>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</si>
  <si>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</si>
  <si>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</si>
  <si>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</si>
  <si>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</si>
  <si>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</si>
  <si>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</si>
  <si>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</si>
  <si>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</si>
  <si>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</si>
  <si>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</si>
  <si>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</si>
  <si>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</si>
  <si>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</si>
  <si>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</si>
  <si>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</si>
  <si>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</si>
  <si>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</si>
  <si>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</si>
  <si>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</si>
  <si>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</si>
  <si>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</si>
  <si>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</si>
  <si>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</si>
  <si>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</si>
  <si>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</si>
  <si>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</si>
  <si>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</si>
  <si>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</si>
  <si>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</si>
  <si>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</si>
  <si>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</si>
  <si>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</si>
  <si>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</si>
  <si>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</si>
  <si>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</si>
  <si>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</si>
  <si>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</si>
  <si>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</si>
  <si>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</si>
  <si>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</si>
  <si>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</si>
  <si>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</si>
  <si>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</si>
  <si>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</si>
  <si>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</si>
  <si>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</si>
  <si>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</si>
  <si>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</si>
  <si>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</si>
  <si>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</si>
  <si>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</si>
  <si>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</si>
  <si>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</si>
  <si>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</si>
  <si>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</si>
  <si>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</si>
  <si>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</si>
  <si>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</si>
  <si>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</si>
  <si>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</si>
  <si>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</si>
  <si>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</si>
  <si>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</si>
  <si>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</si>
  <si>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</si>
  <si>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</si>
  <si>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</si>
  <si>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</si>
  <si>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</si>
  <si>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</si>
  <si>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</si>
  <si>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</si>
  <si>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</si>
  <si>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</si>
  <si>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</si>
  <si>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</si>
  <si>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</si>
  <si>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</si>
  <si>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</si>
  <si>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</si>
  <si>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</si>
  <si>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</si>
  <si>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</si>
  <si>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</si>
  <si>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</si>
  <si>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</si>
  <si>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</si>
  <si>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</si>
  <si>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</si>
  <si>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</si>
  <si>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</si>
  <si>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</si>
  <si>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</si>
  <si>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</si>
  <si>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</si>
  <si>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</si>
  <si>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</si>
  <si>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</si>
  <si>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</si>
  <si>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</si>
  <si>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</si>
  <si>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</si>
  <si>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</si>
  <si>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</si>
  <si>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</si>
  <si>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</si>
  <si>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</si>
  <si>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</si>
  <si>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</si>
  <si>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</si>
  <si>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</si>
  <si>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</si>
  <si>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</si>
  <si>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</si>
  <si>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</si>
  <si>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</si>
  <si>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</si>
  <si>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</si>
  <si>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</si>
  <si>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</si>
  <si>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</si>
  <si>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</si>
  <si>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</si>
  <si>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</si>
  <si>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</si>
  <si>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</si>
  <si>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</si>
  <si>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</si>
  <si>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</si>
  <si>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</si>
  <si>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</si>
  <si>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</si>
  <si>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</si>
  <si>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</si>
  <si>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</si>
  <si>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</si>
  <si>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</si>
  <si>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</si>
  <si>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</si>
  <si>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</si>
  <si>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</si>
  <si>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</si>
  <si>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</si>
  <si>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</si>
  <si>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</si>
  <si>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</si>
  <si>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</si>
  <si>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</si>
  <si>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</si>
  <si>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</si>
  <si>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</si>
  <si>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</si>
  <si>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</si>
  <si>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</si>
  <si>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</si>
  <si>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</si>
  <si>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</si>
  <si>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</si>
  <si>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</si>
  <si>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</si>
  <si>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</si>
  <si>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</si>
  <si>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</si>
  <si>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</si>
  <si>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</si>
  <si>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</si>
  <si>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</si>
  <si>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</si>
  <si>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</si>
  <si>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</si>
  <si>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</si>
  <si>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</si>
  <si>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</si>
  <si>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</si>
  <si>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</si>
  <si>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</si>
  <si>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</si>
  <si>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</si>
  <si>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</si>
  <si>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</si>
  <si>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</si>
  <si>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</si>
  <si>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</si>
  <si>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</si>
  <si>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</si>
  <si>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</si>
  <si>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</si>
  <si>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</si>
  <si>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</si>
  <si>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</si>
  <si>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</si>
  <si>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</si>
  <si>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</si>
  <si>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</si>
  <si>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</si>
  <si>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</si>
  <si>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</si>
  <si>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</si>
  <si>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</si>
  <si>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</si>
  <si>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</si>
  <si>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</si>
  <si>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</si>
  <si>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</si>
  <si>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</si>
  <si>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</si>
  <si>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</si>
  <si>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</si>
  <si>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</si>
  <si>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</si>
  <si>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</si>
  <si>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</si>
  <si>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</si>
  <si>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</si>
  <si>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</si>
  <si>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</si>
  <si>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</si>
  <si>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</si>
  <si>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</si>
  <si>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</si>
  <si>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</si>
  <si>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</si>
  <si>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</si>
  <si>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</si>
  <si>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</si>
  <si>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</si>
  <si>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</si>
  <si>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</si>
  <si>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</si>
  <si>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</si>
  <si>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</si>
  <si>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</si>
  <si>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</si>
  <si>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</si>
  <si>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</si>
  <si>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</si>
  <si>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</si>
  <si>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</si>
  <si>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</si>
  <si>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</si>
  <si>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</si>
  <si>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</si>
  <si>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</si>
  <si>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</si>
  <si>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</si>
  <si>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</si>
  <si>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</si>
  <si>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</si>
  <si>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</si>
  <si>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</si>
  <si>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</si>
  <si>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</si>
  <si>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</si>
  <si>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</si>
  <si>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</si>
  <si>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</si>
  <si>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</si>
  <si>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</si>
  <si>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</si>
  <si>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</si>
  <si>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</si>
  <si>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</si>
  <si>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</si>
  <si>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</si>
  <si>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</si>
  <si>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</si>
  <si>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</si>
  <si>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</si>
  <si>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</si>
  <si>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</si>
  <si>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</si>
  <si>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</si>
  <si>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</si>
  <si>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</si>
  <si>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</si>
  <si>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</si>
  <si>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</si>
  <si>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</si>
  <si>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</si>
  <si>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</si>
  <si>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</si>
  <si>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</si>
  <si>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</si>
  <si>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</si>
  <si>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</si>
  <si>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</si>
  <si>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</si>
  <si>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</si>
  <si>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</si>
  <si>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</si>
  <si>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</si>
  <si>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</si>
  <si>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</si>
  <si>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</si>
  <si>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</si>
  <si>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</si>
  <si>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</si>
  <si>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</si>
  <si>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</si>
  <si>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</si>
  <si>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</si>
  <si>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</si>
  <si>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</si>
  <si>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</si>
  <si>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</si>
  <si>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</si>
  <si>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</si>
  <si>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</si>
  <si>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</si>
  <si>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</si>
  <si>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</si>
  <si>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</si>
  <si>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</si>
  <si>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</si>
  <si>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</si>
  <si>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</si>
  <si>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</si>
  <si>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</si>
  <si>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</si>
  <si>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</si>
  <si>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</si>
  <si>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</si>
  <si>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</si>
  <si>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</si>
  <si>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</si>
  <si>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</si>
  <si>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</si>
  <si>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</si>
  <si>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</si>
  <si>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</si>
  <si>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</si>
  <si>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</si>
  <si>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</si>
  <si>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</si>
  <si>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</si>
  <si>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</si>
  <si>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</si>
  <si>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</si>
  <si>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</si>
  <si>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</si>
  <si>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</si>
  <si>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</si>
  <si>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</si>
  <si>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</si>
  <si>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</si>
  <si>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</si>
  <si>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</si>
  <si>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</si>
  <si>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</si>
  <si>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</si>
  <si>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</si>
  <si>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</si>
  <si>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</si>
  <si>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</si>
  <si>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</si>
  <si>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</si>
  <si>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</si>
  <si>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</si>
  <si>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</si>
  <si>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</si>
  <si>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</si>
  <si>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</si>
  <si>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</si>
  <si>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</si>
  <si>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</si>
  <si>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</si>
  <si>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</si>
  <si>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</si>
  <si>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</si>
  <si>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</si>
  <si>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</si>
  <si>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</si>
  <si>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</si>
  <si>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</si>
  <si>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</si>
  <si>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</si>
  <si>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</si>
  <si>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</si>
  <si>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</si>
  <si>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</si>
  <si>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</si>
  <si>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</si>
  <si>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</si>
  <si>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</si>
  <si>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</si>
  <si>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</si>
  <si>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</si>
  <si>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</si>
  <si>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</si>
  <si>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</si>
  <si>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</si>
  <si>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</si>
  <si>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</si>
  <si>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</si>
  <si>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</si>
  <si>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</si>
  <si>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</si>
  <si>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</si>
  <si>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</si>
  <si>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</si>
  <si>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</si>
  <si>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</si>
  <si>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</si>
  <si>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</si>
  <si>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</si>
  <si>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</si>
  <si>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</si>
  <si>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</si>
  <si>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</si>
  <si>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</si>
  <si>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</si>
  <si>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</si>
  <si>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</si>
  <si>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</si>
  <si>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</si>
  <si>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</si>
  <si>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</si>
  <si>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</si>
  <si>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</si>
  <si>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</si>
  <si>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</si>
  <si>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</si>
  <si>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</si>
  <si>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</si>
  <si>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</si>
  <si>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</si>
  <si>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</si>
  <si>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</si>
  <si>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</si>
  <si>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</si>
  <si>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</si>
  <si>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</si>
  <si>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</si>
  <si>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</si>
  <si>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</si>
  <si>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</si>
  <si>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</si>
  <si>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</si>
  <si>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</si>
  <si>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</si>
  <si>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</si>
  <si>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</si>
  <si>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</si>
  <si>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</si>
  <si>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</si>
  <si>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</si>
  <si>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</si>
  <si>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</si>
  <si>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</si>
  <si>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</si>
  <si>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</si>
  <si>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</si>
  <si>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</si>
  <si>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</si>
  <si>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</si>
  <si>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</si>
  <si>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</si>
  <si>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</si>
  <si>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</si>
  <si>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</si>
  <si>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</si>
  <si>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</si>
  <si>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</si>
  <si>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</si>
  <si>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</si>
  <si>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</si>
  <si>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</si>
  <si>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</si>
  <si>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</si>
  <si>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</si>
  <si>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</si>
  <si>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</si>
  <si>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</si>
  <si>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</si>
  <si>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</si>
  <si>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</si>
  <si>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</si>
  <si>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</si>
  <si>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</si>
  <si>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</si>
  <si>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</si>
  <si>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</si>
  <si>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</si>
  <si>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</si>
  <si>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</si>
  <si>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</si>
  <si>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</si>
  <si>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</si>
  <si>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</si>
  <si>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</si>
  <si>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</si>
  <si>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</si>
  <si>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</si>
  <si>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</si>
  <si>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</si>
  <si>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</si>
  <si>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</si>
  <si>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</si>
  <si>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</si>
  <si>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</si>
  <si>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</si>
  <si>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</si>
  <si>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</si>
  <si>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</si>
  <si>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</si>
  <si>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</si>
  <si>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</si>
  <si>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</si>
  <si>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</si>
  <si>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</si>
  <si>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</si>
  <si>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</si>
  <si>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</si>
  <si>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</si>
  <si>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</si>
  <si>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</si>
  <si>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</si>
  <si>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</si>
  <si>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</si>
  <si>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</si>
  <si>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</si>
  <si>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</si>
  <si>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</si>
  <si>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</si>
  <si>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</si>
  <si>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</si>
  <si>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</si>
  <si>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</si>
  <si>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</si>
  <si>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</si>
  <si>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</si>
  <si>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</si>
  <si>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</si>
  <si>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</si>
  <si>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</si>
  <si>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</si>
  <si>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</si>
  <si>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</si>
  <si>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</si>
  <si>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</si>
  <si>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</si>
  <si>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</si>
  <si>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</si>
  <si>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</si>
  <si>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</si>
  <si>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</si>
  <si>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</si>
  <si>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</si>
  <si>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</si>
  <si>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</si>
  <si>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</si>
  <si>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</si>
  <si>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</si>
  <si>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</si>
  <si>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</si>
  <si>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</si>
  <si>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</si>
  <si>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</si>
  <si>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</si>
  <si>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</si>
  <si>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</si>
  <si>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</si>
  <si>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</si>
  <si>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</si>
  <si>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</si>
  <si>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</si>
  <si>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</si>
  <si>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</si>
  <si>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</si>
  <si>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</si>
  <si>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</si>
  <si>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</si>
  <si>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</si>
  <si>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</si>
  <si>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</si>
  <si>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</si>
  <si>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</si>
  <si>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</si>
  <si>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</si>
  <si>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</si>
  <si>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</si>
  <si>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</si>
  <si>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</si>
  <si>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</si>
  <si>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</si>
  <si>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</si>
  <si>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</si>
  <si>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</si>
  <si>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</si>
  <si>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</si>
  <si>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</si>
  <si>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</si>
  <si>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</si>
  <si>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</si>
  <si>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</si>
  <si>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</si>
  <si>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</si>
  <si>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</si>
  <si>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</si>
  <si>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</si>
  <si>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</si>
  <si>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</si>
  <si>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</si>
  <si>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</si>
  <si>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</si>
  <si>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</si>
  <si>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</si>
  <si>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</si>
  <si>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</si>
  <si>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</si>
  <si>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</si>
  <si>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</si>
  <si>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</si>
  <si>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</si>
  <si>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</si>
  <si>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</si>
  <si>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</si>
  <si>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</si>
  <si>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</si>
  <si>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</si>
  <si>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</si>
  <si>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</si>
  <si>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</si>
  <si>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</si>
  <si>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</si>
  <si>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</si>
  <si>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</si>
  <si>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</si>
  <si>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</si>
  <si>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</si>
  <si>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</si>
  <si>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</si>
  <si>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</si>
  <si>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</si>
  <si>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</si>
  <si>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</si>
  <si>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</si>
  <si>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</si>
  <si>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</si>
  <si>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</si>
  <si>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</si>
  <si>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</si>
  <si>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</si>
  <si>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</si>
  <si>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</si>
  <si>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</si>
  <si>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</si>
  <si>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</si>
  <si>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</si>
  <si>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</si>
  <si>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</si>
  <si>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</si>
  <si>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</si>
  <si>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</si>
  <si>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</si>
  <si>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</si>
  <si>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</si>
  <si>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</si>
  <si>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</si>
  <si>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</si>
  <si>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</si>
  <si>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</si>
  <si>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</si>
  <si>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</si>
  <si>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</si>
  <si>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</si>
  <si>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</si>
  <si>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</si>
  <si>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</si>
  <si>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</si>
  <si>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</si>
  <si>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</si>
  <si>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</si>
  <si>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</si>
  <si>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</si>
  <si>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</si>
  <si>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</si>
  <si>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</si>
  <si>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</si>
  <si>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</si>
  <si>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</si>
  <si>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</si>
  <si>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</si>
  <si>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</si>
  <si>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</si>
  <si>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</si>
  <si>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</si>
  <si>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</si>
  <si>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</si>
  <si>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</si>
  <si>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</si>
  <si>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</si>
  <si>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</si>
  <si>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</si>
  <si>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</si>
  <si>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</si>
  <si>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</si>
  <si>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</si>
  <si>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</si>
  <si>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</si>
  <si>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</si>
  <si>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</si>
  <si>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</si>
  <si>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</si>
  <si>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</si>
  <si>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</si>
  <si>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</si>
  <si>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</si>
  <si>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</si>
  <si>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</si>
  <si>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</si>
  <si>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</si>
  <si>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</si>
  <si>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</si>
  <si>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</si>
  <si>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</si>
  <si>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</si>
  <si>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</si>
  <si>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</si>
  <si>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</si>
  <si>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</si>
  <si>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</si>
  <si>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</si>
  <si>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</si>
  <si>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</si>
  <si>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</si>
  <si>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</si>
  <si>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</si>
  <si>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</si>
  <si>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</si>
  <si>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</si>
  <si>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</si>
  <si>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</si>
  <si>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</si>
  <si>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</si>
  <si>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</si>
  <si>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</si>
  <si>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</si>
  <si>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</si>
  <si>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</si>
  <si>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</si>
  <si>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</si>
  <si>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</si>
  <si>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</si>
  <si>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</si>
  <si>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</si>
  <si>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</si>
  <si>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</si>
  <si>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</si>
  <si>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</si>
  <si>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</si>
  <si>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</si>
  <si>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</si>
  <si>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</si>
  <si>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</si>
  <si>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</si>
  <si>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</si>
  <si>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</si>
  <si>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</si>
  <si>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</si>
  <si>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</si>
  <si>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</si>
  <si>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</si>
  <si>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</si>
  <si>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</si>
  <si>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</si>
  <si>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</si>
  <si>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</si>
  <si>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</si>
  <si>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</si>
  <si>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</si>
  <si>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</si>
  <si>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</si>
  <si>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</si>
  <si>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</si>
  <si>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</si>
  <si>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</si>
  <si>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</si>
  <si>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</si>
  <si>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</si>
  <si>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</si>
  <si>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</si>
  <si>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</si>
  <si>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</si>
  <si>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</si>
  <si>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</si>
  <si>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</si>
  <si>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</si>
  <si>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</si>
  <si>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</si>
  <si>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</si>
  <si>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</si>
  <si>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</si>
  <si>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</si>
  <si>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</si>
  <si>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</si>
  <si>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</si>
  <si>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</si>
  <si>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</si>
  <si>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</si>
  <si>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</si>
  <si>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</si>
  <si>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</si>
  <si>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</si>
  <si>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</si>
  <si>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</si>
  <si>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</si>
  <si>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</si>
  <si>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</si>
  <si>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</si>
  <si>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</si>
  <si>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</si>
  <si>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</si>
  <si>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</si>
  <si>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</si>
  <si>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</si>
  <si>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</si>
  <si>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</si>
  <si>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</si>
  <si>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</si>
  <si>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</si>
  <si>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</si>
  <si>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</si>
  <si>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</si>
  <si>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</si>
  <si>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</si>
  <si>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</si>
  <si>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</si>
  <si>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</si>
  <si>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</si>
  <si>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</si>
  <si>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</si>
  <si>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</si>
  <si>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</si>
  <si>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</si>
  <si>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</si>
  <si>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</si>
  <si>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</si>
  <si>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</si>
  <si>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</si>
  <si>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</si>
  <si>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</si>
  <si>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</si>
  <si>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</si>
  <si>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</si>
  <si>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</si>
  <si>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</si>
  <si>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</si>
  <si>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</si>
  <si>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</si>
  <si>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</si>
  <si>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</si>
  <si>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</si>
  <si>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</si>
  <si>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</si>
  <si>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</si>
  <si>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</si>
  <si>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</si>
  <si>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</si>
  <si>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</si>
  <si>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</si>
  <si>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</si>
  <si>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</si>
  <si>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</si>
  <si>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</si>
  <si>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</si>
  <si>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</si>
  <si>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</si>
  <si>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</si>
  <si>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</si>
  <si>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</si>
  <si>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</si>
  <si>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</si>
  <si>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</si>
  <si>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</si>
  <si>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</si>
  <si>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</si>
  <si>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</si>
  <si>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</si>
  <si>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</si>
  <si>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</si>
  <si>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</si>
  <si>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</si>
  <si>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</si>
  <si>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</si>
  <si>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</si>
  <si>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</si>
  <si>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</si>
  <si>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</si>
  <si>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</si>
  <si>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</si>
  <si>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</si>
  <si>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</si>
  <si>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</si>
  <si>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</si>
  <si>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</si>
  <si>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</si>
  <si>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</si>
  <si>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</si>
  <si>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</si>
  <si>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</si>
  <si>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</si>
  <si>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</si>
  <si>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</si>
  <si>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</si>
  <si>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</si>
  <si>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</si>
  <si>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</si>
  <si>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</si>
  <si>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</si>
  <si>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</si>
  <si>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</si>
  <si>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</si>
  <si>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</si>
  <si>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</si>
  <si>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</si>
  <si>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</si>
  <si>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</si>
  <si>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</si>
  <si>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</si>
  <si>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</si>
  <si>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</si>
  <si>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</si>
  <si>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</si>
  <si>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</si>
  <si>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</si>
  <si>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</si>
  <si>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</si>
  <si>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</si>
  <si>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</si>
  <si>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</si>
  <si>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</si>
  <si>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</si>
  <si>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</si>
  <si>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</si>
  <si>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</si>
  <si>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</si>
  <si>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</si>
  <si>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</si>
  <si>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</si>
  <si>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</si>
  <si>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</si>
  <si>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</si>
  <si>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</si>
  <si>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</si>
  <si>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</si>
  <si>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</si>
  <si>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</si>
  <si>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</si>
  <si>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</si>
  <si>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</si>
  <si>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</si>
  <si>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</si>
  <si>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</si>
  <si>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</si>
  <si>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</si>
  <si>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</si>
  <si>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</si>
  <si>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</si>
  <si>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</si>
  <si>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</si>
  <si>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</si>
  <si>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</si>
  <si>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</si>
  <si>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</si>
  <si>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</si>
  <si>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</si>
  <si>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</si>
  <si>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</si>
  <si>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</si>
  <si>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</si>
  <si>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</si>
  <si>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</si>
  <si>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</si>
  <si>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</si>
  <si>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</si>
  <si>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</si>
  <si>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</si>
  <si>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</si>
  <si>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</si>
  <si>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</si>
  <si>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</si>
  <si>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</si>
  <si>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</si>
  <si>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</si>
  <si>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</si>
  <si>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</si>
  <si>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</si>
  <si>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</si>
  <si>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</si>
  <si>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</si>
  <si>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</si>
  <si>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</si>
  <si>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</si>
  <si>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</si>
  <si>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</si>
  <si>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</si>
  <si>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</si>
  <si>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</si>
  <si>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</si>
  <si>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</si>
  <si>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</si>
  <si>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</si>
  <si>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</si>
  <si>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</si>
  <si>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</si>
  <si>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</si>
  <si>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</si>
  <si>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</si>
  <si>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</si>
  <si>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</si>
  <si>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</si>
  <si>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</si>
  <si>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</si>
  <si>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</si>
  <si>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</si>
  <si>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</si>
  <si>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</si>
  <si>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</si>
  <si>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</si>
  <si>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</si>
  <si>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</si>
  <si>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</si>
  <si>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</si>
  <si>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</si>
  <si>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</si>
  <si>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</si>
  <si>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</si>
  <si>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</si>
  <si>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</si>
  <si>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</si>
  <si>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</si>
  <si>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</si>
  <si>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</si>
  <si>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</si>
  <si>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</si>
  <si>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</si>
  <si>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</si>
  <si>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</si>
  <si>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</si>
  <si>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</si>
  <si>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</si>
  <si>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</si>
  <si>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</si>
  <si>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</si>
  <si>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</si>
  <si>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</si>
  <si>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</si>
  <si>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</si>
  <si>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</si>
  <si>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</si>
  <si>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</si>
  <si>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</si>
  <si>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</si>
  <si>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</si>
  <si>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</si>
  <si>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</si>
  <si>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</si>
  <si>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</si>
  <si>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</si>
  <si>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</si>
  <si>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</si>
  <si>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</si>
  <si>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</si>
  <si>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</si>
  <si>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</si>
  <si>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</si>
  <si>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</si>
  <si>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</si>
  <si>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</si>
  <si>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</si>
  <si>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</si>
  <si>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</si>
  <si>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</si>
  <si>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</si>
  <si>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</si>
  <si>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</si>
  <si>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</si>
  <si>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</si>
  <si>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</si>
  <si>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</si>
  <si>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</si>
  <si>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</si>
  <si>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</si>
  <si>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</si>
  <si>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</si>
  <si>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</si>
  <si>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</si>
  <si>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</si>
  <si>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</si>
  <si>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</si>
  <si>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</si>
  <si>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</si>
  <si>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</si>
  <si>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</si>
  <si>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</si>
  <si>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</si>
  <si>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</si>
  <si>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</si>
  <si>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</si>
  <si>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</si>
  <si>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</si>
  <si>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</si>
  <si>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</si>
  <si>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</si>
  <si>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</si>
  <si>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</si>
  <si>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</si>
  <si>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</si>
  <si>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</si>
  <si>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</si>
  <si>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</si>
  <si>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</si>
  <si>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</si>
  <si>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</si>
  <si>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</si>
  <si>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</si>
  <si>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</si>
  <si>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</si>
  <si>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</si>
  <si>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</si>
  <si>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</si>
  <si>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</si>
  <si>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</si>
  <si>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</si>
  <si>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</si>
  <si>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</si>
  <si>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</si>
  <si>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</si>
  <si>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</si>
  <si>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</si>
  <si>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</si>
  <si>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</si>
  <si>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</si>
  <si>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</si>
  <si>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</si>
  <si>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</si>
  <si>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</si>
  <si>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</si>
  <si>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</si>
  <si>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</si>
  <si>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</si>
  <si>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</si>
  <si>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</si>
  <si>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</si>
  <si>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</si>
  <si>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</si>
  <si>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</si>
  <si>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</si>
  <si>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</si>
  <si>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</si>
  <si>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</si>
  <si>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</si>
  <si>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</si>
  <si>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</si>
  <si>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</si>
  <si>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</si>
  <si>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</si>
  <si>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</si>
  <si>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</si>
  <si>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</si>
  <si>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</si>
  <si>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</si>
  <si>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</si>
  <si>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</si>
  <si>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</si>
  <si>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</si>
  <si>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</si>
  <si>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</si>
  <si>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</si>
  <si>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</si>
  <si>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</si>
  <si>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</si>
  <si>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</si>
  <si>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</si>
  <si>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</si>
  <si>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</si>
  <si>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</si>
  <si>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</si>
  <si>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</si>
  <si>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</si>
  <si>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</si>
  <si>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</si>
  <si>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</si>
  <si>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</si>
  <si>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</si>
  <si>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</si>
  <si>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</si>
  <si>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</si>
  <si>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</si>
  <si>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</si>
  <si>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</si>
  <si>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</si>
  <si>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</si>
  <si>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</si>
  <si>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</si>
  <si>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</si>
  <si>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</si>
  <si>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</si>
  <si>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</si>
  <si>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</si>
  <si>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</si>
  <si>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</si>
  <si>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</si>
  <si>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</si>
  <si>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</si>
  <si>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</si>
  <si>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</si>
  <si>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</si>
  <si>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</si>
  <si>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</si>
  <si>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</si>
  <si>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</si>
  <si>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</si>
  <si>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</si>
  <si>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</si>
  <si>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</si>
  <si>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</si>
  <si>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</si>
  <si>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</si>
  <si>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</si>
  <si>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</si>
  <si>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</si>
  <si>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</si>
  <si>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</si>
  <si>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</si>
  <si>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</si>
  <si>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</si>
  <si>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</si>
  <si>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</si>
  <si>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</si>
  <si>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</si>
  <si>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</si>
  <si>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</si>
  <si>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</si>
  <si>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</si>
  <si>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</si>
  <si>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</si>
  <si>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</si>
  <si>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</si>
  <si>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</si>
  <si>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</si>
  <si>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</si>
  <si>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</si>
  <si>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</si>
  <si>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</si>
  <si>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</si>
  <si>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</si>
  <si>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</si>
  <si>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</si>
  <si>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</si>
  <si>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</si>
  <si>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</si>
  <si>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</si>
  <si>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</si>
  <si>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</si>
  <si>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</si>
  <si>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</si>
  <si>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</si>
  <si>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</si>
  <si>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</si>
  <si>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</si>
  <si>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</si>
  <si>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</si>
  <si>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</si>
  <si>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</si>
  <si>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</si>
  <si>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</si>
  <si>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</si>
  <si>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</si>
  <si>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</si>
  <si>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</si>
  <si>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</si>
  <si>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</si>
  <si>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</si>
  <si>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</si>
  <si>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</si>
  <si>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</si>
  <si>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</si>
  <si>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</si>
  <si>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</si>
  <si>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</si>
  <si>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</si>
  <si>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</si>
  <si>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</si>
  <si>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</si>
  <si>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</si>
  <si>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</si>
  <si>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</si>
  <si>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</si>
  <si>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</si>
  <si>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</si>
  <si>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</si>
  <si>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</si>
  <si>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</si>
  <si>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</si>
  <si>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</si>
  <si>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</si>
  <si>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</si>
  <si>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</si>
  <si>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</si>
  <si>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</si>
  <si>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</si>
  <si>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</si>
  <si>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</si>
  <si>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</si>
  <si>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</si>
  <si>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</si>
  <si>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</si>
  <si>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</si>
  <si>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</si>
  <si>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</si>
  <si>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</si>
  <si>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</si>
  <si>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</si>
  <si>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</si>
  <si>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</si>
  <si>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</si>
  <si>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</si>
  <si>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</si>
  <si>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</si>
  <si>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</si>
  <si>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</si>
  <si>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</si>
  <si>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</si>
  <si>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</si>
  <si>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</si>
  <si>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</si>
  <si>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</si>
  <si>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</si>
  <si>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</si>
  <si>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</si>
  <si>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</si>
  <si>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</si>
  <si>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</si>
  <si>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</si>
  <si>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</si>
  <si>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</si>
  <si>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</si>
  <si>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</si>
  <si>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</si>
  <si>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</si>
  <si>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</si>
  <si>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</si>
  <si>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</si>
  <si>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</si>
  <si>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</si>
  <si>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</si>
  <si>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</si>
  <si>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</si>
  <si>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</si>
  <si>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</si>
  <si>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</si>
  <si>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</si>
  <si>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</si>
  <si>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</si>
  <si>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</si>
  <si>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</si>
  <si>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</si>
  <si>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</si>
  <si>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</si>
  <si>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</si>
  <si>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</si>
  <si>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</si>
  <si>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</si>
  <si>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</si>
  <si>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</si>
  <si>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</si>
  <si>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</si>
  <si>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</si>
  <si>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</si>
  <si>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</si>
  <si>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</si>
  <si>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</si>
  <si>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</si>
  <si>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</si>
  <si>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</si>
  <si>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</si>
  <si>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</si>
  <si>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</si>
  <si>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</si>
  <si>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</si>
  <si>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</si>
  <si>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</si>
  <si>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</si>
  <si>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</si>
  <si>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</si>
  <si>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</si>
  <si>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</si>
  <si>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</si>
  <si>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</si>
  <si>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</si>
  <si>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</si>
  <si>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</si>
  <si>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</si>
  <si>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</si>
  <si>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</si>
  <si>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</si>
  <si>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</si>
  <si>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</si>
  <si>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</si>
  <si>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</si>
  <si>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</si>
  <si>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</si>
  <si>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</si>
  <si>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</si>
  <si>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</si>
  <si>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</si>
  <si>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</si>
  <si>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</si>
  <si>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</si>
  <si>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</si>
  <si>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</si>
  <si>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</si>
  <si>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</si>
  <si>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</si>
  <si>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</si>
  <si>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</si>
  <si>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</si>
  <si>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</si>
  <si>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</si>
  <si>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</si>
  <si>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</si>
  <si>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</si>
  <si>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</si>
  <si>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</si>
  <si>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</si>
  <si>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</si>
  <si>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</si>
  <si>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</si>
  <si>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</si>
  <si>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</si>
  <si>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</si>
  <si>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</si>
  <si>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</si>
  <si>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</si>
  <si>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</si>
  <si>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</si>
  <si>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</si>
  <si>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</si>
  <si>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</si>
  <si>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</si>
  <si>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</si>
  <si>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</si>
  <si>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</si>
  <si>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</si>
  <si>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</si>
  <si>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</si>
  <si>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</si>
  <si>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</si>
  <si>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</si>
  <si>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</si>
  <si>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</si>
  <si>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</si>
  <si>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</si>
  <si>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</si>
  <si>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</si>
  <si>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</si>
  <si>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</si>
  <si>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</si>
  <si>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</si>
  <si>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</si>
  <si>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</si>
  <si>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</si>
  <si>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</si>
  <si>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</si>
  <si>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</si>
  <si>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</si>
  <si>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</si>
  <si>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</si>
  <si>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</si>
  <si>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</si>
  <si>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</si>
  <si>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</si>
  <si>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</si>
  <si>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</si>
  <si>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</si>
  <si>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</si>
  <si>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</si>
  <si>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</si>
  <si>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</si>
  <si>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</si>
  <si>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</si>
  <si>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</si>
  <si>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</si>
  <si>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</si>
  <si>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</si>
  <si>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</si>
  <si>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</si>
  <si>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</si>
  <si>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</si>
  <si>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</si>
  <si>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</si>
  <si>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</si>
  <si>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</si>
  <si>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</si>
  <si>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</si>
  <si>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</si>
  <si>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</si>
  <si>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</si>
  <si>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</si>
  <si>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</si>
  <si>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</si>
  <si>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</si>
  <si>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</si>
  <si>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</si>
  <si>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</si>
  <si>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</si>
  <si>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</si>
  <si>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</si>
  <si>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</si>
  <si>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</si>
  <si>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</si>
  <si>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</si>
  <si>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</si>
  <si>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</si>
  <si>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</si>
  <si>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</si>
  <si>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</si>
  <si>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</si>
  <si>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</si>
  <si>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</si>
  <si>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</si>
  <si>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</si>
  <si>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</si>
  <si>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</si>
  <si>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</si>
  <si>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</si>
  <si>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</si>
  <si>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</si>
  <si>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</si>
  <si>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</si>
  <si>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</si>
  <si>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</si>
  <si>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</si>
  <si>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</si>
  <si>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</si>
  <si>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</si>
  <si>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</si>
  <si>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</si>
  <si>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</si>
  <si>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</si>
  <si>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</si>
  <si>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</si>
  <si>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</si>
  <si>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</si>
  <si>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</si>
  <si>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</si>
  <si>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</si>
  <si>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</si>
  <si>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</si>
  <si>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</si>
  <si>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</si>
  <si>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</si>
  <si>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</si>
  <si>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</si>
  <si>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</si>
  <si>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</si>
  <si>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</si>
  <si>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</si>
  <si>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</si>
  <si>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</si>
  <si>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</si>
  <si>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</si>
  <si>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</si>
  <si>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</si>
  <si>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</si>
  <si>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</si>
  <si>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</si>
  <si>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</si>
  <si>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</si>
  <si>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</si>
  <si>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</si>
  <si>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</si>
  <si>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</si>
  <si>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</si>
  <si>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</si>
  <si>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</si>
  <si>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</si>
  <si>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</si>
  <si>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</si>
  <si>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</si>
  <si>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</si>
  <si>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</si>
  <si>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</si>
  <si>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</si>
  <si>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</si>
  <si>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</si>
  <si>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</si>
  <si>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</si>
  <si>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</si>
  <si>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</si>
  <si>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</si>
  <si>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</si>
  <si>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</si>
  <si>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</si>
  <si>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</si>
  <si>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</si>
  <si>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</si>
  <si>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</si>
  <si>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</si>
  <si>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</si>
  <si>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</si>
  <si>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</si>
  <si>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</si>
  <si>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</si>
  <si>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</si>
  <si>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</si>
  <si>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</si>
  <si>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</si>
  <si>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</si>
  <si>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</si>
  <si>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</si>
  <si>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</si>
  <si>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</si>
  <si>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</si>
  <si>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</si>
  <si>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</si>
  <si>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</si>
  <si>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</si>
  <si>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</si>
  <si>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</si>
  <si>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</si>
  <si>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</si>
  <si>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</si>
  <si>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</si>
  <si>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</si>
  <si>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</si>
  <si>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</si>
  <si>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</si>
  <si>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</si>
  <si>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</si>
  <si>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</si>
  <si>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</si>
  <si>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</si>
  <si>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</si>
  <si>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</si>
  <si>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</si>
  <si>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</si>
  <si>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</si>
  <si>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</si>
  <si>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</si>
  <si>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</si>
  <si>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</si>
  <si>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</si>
  <si>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</si>
  <si>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</si>
  <si>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</si>
  <si>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</si>
  <si>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</si>
  <si>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</si>
  <si>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</si>
  <si>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</si>
  <si>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</si>
  <si>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</si>
  <si>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</si>
  <si>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</si>
  <si>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</si>
  <si>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</si>
  <si>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</si>
  <si>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</si>
  <si>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</si>
  <si>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</si>
  <si>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</si>
  <si>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</si>
  <si>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</si>
  <si>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</si>
  <si>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</si>
  <si>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</si>
  <si>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</si>
  <si>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</si>
  <si>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</si>
  <si>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</si>
  <si>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</si>
  <si>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</si>
  <si>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</si>
  <si>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</si>
  <si>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</si>
  <si>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</si>
  <si>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</si>
  <si>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</si>
  <si>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</si>
  <si>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</si>
  <si>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</si>
  <si>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</si>
  <si>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</si>
  <si>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</si>
  <si>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</si>
  <si>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</si>
  <si>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</si>
  <si>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</si>
  <si>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</si>
  <si>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</si>
  <si>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</si>
  <si>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</si>
  <si>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</si>
  <si>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</si>
  <si>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</si>
  <si>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</si>
  <si>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</si>
  <si>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</si>
  <si>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</si>
  <si>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</si>
  <si>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</si>
  <si>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</si>
  <si>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</si>
  <si>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</si>
  <si>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</si>
  <si>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</si>
  <si>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</si>
  <si>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</si>
  <si>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</si>
  <si>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</si>
  <si>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</si>
  <si>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</si>
  <si>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</si>
  <si>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</si>
  <si>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</si>
  <si>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</si>
  <si>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</si>
  <si>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</si>
  <si>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</si>
  <si>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</si>
  <si>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</si>
  <si>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</si>
  <si>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</si>
  <si>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</si>
  <si>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</si>
  <si>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</si>
  <si>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</si>
  <si>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</si>
  <si>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</si>
  <si>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</si>
  <si>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</si>
  <si>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</si>
  <si>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</si>
  <si>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</si>
  <si>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</si>
  <si>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</si>
  <si>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</si>
  <si>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</si>
  <si>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</si>
  <si>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</si>
  <si>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</si>
  <si>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</si>
  <si>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</si>
  <si>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</si>
  <si>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</si>
  <si>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</si>
  <si>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</si>
  <si>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</si>
  <si>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</si>
  <si>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</si>
  <si>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</si>
  <si>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</si>
  <si>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</si>
  <si>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</si>
  <si>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</si>
  <si>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</si>
  <si>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</si>
  <si>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</si>
  <si>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</si>
  <si>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</si>
  <si>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</si>
  <si>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</si>
  <si>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</si>
  <si>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</si>
  <si>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</si>
  <si>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</si>
  <si>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</si>
  <si>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</si>
  <si>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</si>
  <si>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</si>
  <si>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</si>
  <si>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</si>
  <si>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</si>
  <si>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</si>
  <si>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</si>
  <si>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</si>
  <si>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</si>
  <si>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</si>
  <si>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</si>
  <si>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</si>
  <si>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</si>
  <si>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</si>
  <si>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</si>
  <si>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</si>
  <si>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</si>
  <si>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</si>
  <si>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</si>
  <si>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</si>
  <si>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</si>
  <si>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</si>
  <si>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</si>
  <si>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</si>
  <si>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</si>
  <si>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</si>
  <si>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</si>
  <si>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</si>
  <si>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</si>
  <si>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</si>
  <si>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</si>
  <si>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</si>
  <si>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</si>
  <si>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</si>
  <si>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</si>
  <si>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</si>
  <si>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</si>
  <si>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</si>
  <si>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</si>
  <si>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</si>
  <si>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</si>
  <si>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</si>
  <si>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</si>
  <si>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</si>
  <si>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</si>
  <si>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</si>
  <si>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</si>
  <si>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</si>
  <si>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</si>
  <si>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</si>
  <si>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</si>
  <si>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</si>
  <si>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</si>
  <si>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</si>
  <si>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</si>
  <si>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</si>
  <si>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</si>
  <si>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</si>
  <si>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</si>
  <si>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</si>
  <si>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</si>
  <si>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</si>
  <si>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</si>
  <si>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</si>
  <si>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</si>
  <si>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</si>
  <si>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</si>
  <si>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</si>
  <si>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</si>
  <si>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</si>
  <si>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</si>
  <si>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</si>
  <si>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</si>
  <si>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</si>
  <si>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</si>
  <si>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</si>
  <si>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</si>
  <si>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</si>
  <si>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</si>
  <si>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</si>
  <si>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</si>
  <si>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</si>
  <si>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</si>
  <si>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</si>
  <si>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</si>
  <si>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</si>
  <si>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</si>
  <si>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</si>
  <si>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</si>
  <si>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</si>
  <si>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</si>
  <si>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</si>
  <si>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</si>
  <si>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</si>
  <si>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</si>
  <si>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</si>
  <si>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</si>
  <si>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</si>
  <si>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</si>
  <si>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</si>
  <si>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</si>
  <si>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</si>
  <si>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</si>
  <si>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</si>
  <si>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</si>
  <si>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</si>
  <si>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</si>
  <si>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</si>
  <si>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</si>
  <si>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</si>
  <si>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</si>
  <si>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</si>
  <si>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</si>
  <si>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</si>
  <si>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</si>
  <si>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</si>
  <si>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</si>
  <si>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</si>
  <si>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</si>
  <si>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</si>
  <si>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</si>
  <si>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</si>
  <si>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</si>
  <si>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</si>
  <si>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</si>
  <si>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</si>
  <si>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</si>
  <si>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</si>
  <si>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</si>
  <si>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</si>
  <si>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</si>
  <si>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</si>
  <si>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</si>
  <si>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</si>
  <si>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</si>
  <si>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</si>
  <si>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</si>
  <si>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</si>
  <si>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</si>
  <si>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</si>
  <si>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</si>
  <si>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</si>
  <si>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</si>
  <si>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</si>
  <si>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</si>
  <si>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</si>
  <si>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</si>
  <si>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</si>
  <si>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</si>
  <si>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</si>
  <si>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</si>
  <si>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</si>
  <si>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</si>
  <si>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</si>
  <si>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</si>
  <si>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</si>
  <si>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</si>
  <si>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</si>
  <si>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</si>
  <si>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</si>
  <si>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</si>
  <si>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</si>
  <si>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</si>
  <si>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</si>
  <si>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</si>
  <si>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</si>
  <si>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</si>
  <si>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</si>
  <si>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</si>
  <si>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</si>
  <si>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</si>
  <si>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</si>
  <si>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</si>
  <si>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</si>
  <si>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</si>
  <si>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</si>
  <si>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</si>
  <si>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</si>
  <si>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</si>
  <si>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</si>
  <si>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</si>
  <si>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</si>
  <si>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</si>
  <si>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</si>
  <si>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</si>
  <si>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</si>
  <si>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</si>
  <si>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</si>
  <si>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</si>
  <si>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</si>
  <si>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</si>
  <si>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</si>
  <si>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</si>
  <si>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</si>
  <si>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</si>
  <si>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</si>
  <si>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</si>
  <si>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</si>
  <si>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</si>
  <si>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</si>
  <si>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</si>
  <si>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</si>
  <si>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</si>
  <si>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</si>
  <si>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</si>
  <si>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</si>
  <si>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</si>
  <si>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</si>
  <si>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</si>
  <si>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</si>
  <si>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</si>
  <si>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</si>
  <si>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</si>
  <si>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</si>
  <si>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</si>
  <si>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</si>
  <si>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</si>
  <si>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</si>
  <si>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</si>
  <si>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</si>
  <si>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</si>
  <si>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</si>
  <si>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</si>
  <si>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</si>
  <si>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</si>
  <si>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</si>
  <si>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</si>
  <si>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</si>
  <si>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</si>
  <si>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</si>
  <si>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</si>
  <si>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</si>
  <si>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</si>
  <si>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</si>
  <si>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</si>
  <si>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</si>
  <si>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</si>
  <si>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</si>
  <si>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</si>
  <si>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</si>
  <si>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</si>
  <si>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</si>
  <si>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</si>
  <si>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</si>
  <si>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</si>
  <si>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</si>
  <si>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</si>
  <si>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</si>
  <si>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</si>
  <si>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</si>
  <si>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</si>
  <si>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</si>
  <si>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</si>
  <si>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</si>
  <si>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</si>
  <si>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</si>
  <si>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</si>
  <si>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</si>
  <si>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</si>
  <si>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</si>
  <si>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</si>
  <si>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</si>
  <si>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</si>
  <si>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</si>
  <si>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</si>
  <si>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</si>
  <si>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</si>
  <si>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</si>
  <si>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</si>
  <si>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</si>
  <si>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</si>
  <si>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</si>
  <si>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</si>
  <si>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</si>
  <si>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</si>
  <si>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</si>
  <si>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</si>
  <si>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</si>
  <si>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</si>
  <si>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</si>
  <si>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</si>
  <si>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</si>
  <si>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</si>
  <si>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</si>
  <si>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</si>
  <si>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</si>
  <si>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</si>
  <si>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</si>
  <si>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</si>
  <si>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</si>
  <si>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</si>
  <si>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</si>
  <si>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</si>
  <si>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</si>
  <si>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</si>
  <si>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</si>
  <si>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</si>
  <si>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</si>
  <si>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</si>
  <si>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</si>
  <si>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</si>
  <si>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</si>
  <si>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</si>
  <si>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</si>
  <si>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</si>
  <si>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</si>
  <si>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</si>
  <si>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</si>
  <si>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</si>
  <si>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</si>
  <si>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</si>
  <si>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</si>
  <si>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</si>
  <si>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</si>
  <si>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</si>
  <si>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</si>
  <si>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</si>
  <si>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</si>
  <si>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</si>
  <si>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</si>
  <si>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</si>
  <si>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</si>
  <si>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</si>
  <si>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</si>
  <si>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</si>
  <si>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</si>
  <si>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</si>
  <si>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</si>
  <si>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</si>
  <si>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</si>
  <si>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</si>
  <si>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</si>
  <si>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</si>
  <si>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</si>
  <si>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</si>
  <si>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</si>
  <si>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</si>
  <si>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</si>
  <si>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</si>
  <si>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</si>
  <si>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</si>
  <si>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</si>
  <si>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</si>
  <si>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</si>
  <si>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</si>
  <si>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</si>
  <si>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</si>
  <si>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</si>
  <si>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</si>
  <si>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</si>
  <si>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</si>
  <si>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</si>
  <si>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</si>
  <si>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</si>
  <si>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</si>
  <si>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</si>
  <si>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</si>
  <si>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</si>
  <si>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</si>
  <si>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</si>
  <si>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</si>
  <si>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</si>
  <si>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</si>
  <si>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</si>
  <si>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</si>
  <si>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</si>
  <si>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</si>
  <si>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</si>
  <si>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</si>
  <si>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</si>
  <si>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</si>
  <si>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</si>
  <si>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</si>
  <si>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</si>
  <si>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</si>
  <si>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</si>
  <si>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</si>
  <si>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</si>
  <si>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</si>
  <si>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</si>
  <si>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</si>
  <si>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</si>
  <si>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</si>
  <si>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</si>
  <si>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</si>
  <si>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</si>
  <si>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</si>
  <si>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</si>
  <si>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</si>
  <si>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</si>
  <si>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</si>
  <si>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</si>
  <si>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</si>
  <si>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</si>
  <si>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</si>
  <si>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</si>
  <si>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</si>
  <si>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</si>
  <si>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</si>
  <si>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</si>
  <si>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</si>
  <si>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</si>
  <si>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</si>
  <si>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</si>
  <si>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</si>
  <si>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</si>
  <si>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</si>
  <si>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</si>
  <si>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</si>
  <si>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</si>
  <si>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</si>
  <si>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</si>
  <si>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</si>
  <si>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</si>
  <si>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</si>
  <si>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</si>
  <si>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</si>
  <si>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</si>
  <si>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</si>
  <si>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</si>
  <si>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</si>
  <si>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</si>
  <si>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</si>
  <si>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</si>
  <si>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</si>
  <si>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</si>
  <si>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</si>
  <si>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</si>
  <si>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</si>
  <si>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</si>
  <si>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</si>
  <si>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</si>
  <si>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</si>
  <si>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</si>
  <si>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</si>
  <si>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</si>
  <si>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</si>
  <si>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</si>
  <si>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</si>
  <si>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</si>
  <si>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</si>
  <si>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</si>
  <si>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</si>
  <si>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</si>
  <si>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</si>
  <si>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</si>
  <si>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</si>
  <si>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</si>
  <si>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</si>
  <si>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</si>
  <si>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</si>
  <si>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</si>
  <si>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</si>
  <si>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</si>
  <si>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</si>
  <si>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</si>
  <si>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</si>
  <si>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</si>
  <si>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</si>
  <si>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</si>
  <si>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</si>
  <si>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</si>
  <si>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</si>
  <si>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</si>
  <si>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</si>
  <si>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</si>
  <si>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</si>
  <si>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</si>
  <si>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</si>
  <si>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</si>
  <si>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</si>
  <si>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</si>
  <si>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</si>
  <si>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</si>
  <si>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</si>
  <si>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</si>
  <si>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</si>
  <si>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</si>
  <si>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</si>
  <si>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</si>
  <si>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</si>
  <si>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</si>
  <si>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</si>
  <si>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</si>
  <si>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</si>
  <si>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</si>
  <si>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</si>
  <si>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</si>
  <si>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</si>
  <si>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</si>
  <si>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</si>
  <si>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</si>
  <si>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</si>
  <si>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</si>
  <si>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</si>
  <si>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</si>
  <si>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</si>
  <si>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</si>
  <si>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</si>
  <si>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</si>
  <si>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</si>
  <si>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</si>
  <si>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</si>
  <si>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</si>
  <si>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</si>
  <si>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</si>
  <si>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</si>
  <si>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</si>
  <si>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</si>
  <si>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</si>
  <si>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</si>
  <si>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</si>
  <si>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</si>
  <si>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</si>
  <si>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</si>
  <si>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</si>
  <si>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</si>
  <si>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</si>
  <si>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</si>
  <si>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</si>
  <si>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</si>
  <si>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</si>
  <si>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</si>
  <si>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</si>
  <si>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</si>
  <si>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</si>
  <si>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</si>
  <si>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</si>
  <si>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</si>
  <si>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</si>
  <si>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</si>
  <si>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</si>
  <si>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</si>
  <si>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</si>
  <si>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</si>
  <si>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</si>
  <si>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</si>
  <si>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</si>
  <si>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</si>
  <si>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</si>
  <si>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</si>
  <si>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</si>
  <si>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</si>
  <si>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</si>
  <si>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</si>
  <si>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</si>
  <si>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</si>
  <si>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</si>
  <si>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</si>
  <si>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</si>
  <si>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</si>
  <si>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</si>
  <si>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</si>
  <si>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</si>
  <si>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</si>
  <si>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</si>
  <si>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</si>
  <si>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</si>
  <si>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</si>
  <si>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</si>
  <si>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</si>
  <si>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</si>
  <si>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</si>
  <si>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</si>
  <si>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</si>
  <si>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</si>
  <si>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</si>
  <si>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</si>
  <si>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</si>
  <si>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</si>
  <si>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</si>
  <si>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</si>
  <si>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</si>
  <si>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</si>
  <si>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</si>
  <si>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</si>
  <si>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</si>
  <si>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</si>
  <si>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</si>
  <si>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</si>
  <si>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</si>
  <si>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</si>
  <si>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</si>
  <si>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</si>
  <si>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</si>
  <si>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</si>
  <si>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</si>
  <si>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</si>
  <si>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</si>
  <si>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</si>
  <si>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</si>
  <si>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</si>
  <si>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</si>
  <si>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</si>
  <si>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</si>
  <si>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</si>
  <si>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</si>
  <si>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</si>
  <si>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</si>
  <si>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</si>
  <si>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</si>
  <si>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</si>
  <si>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</si>
  <si>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</si>
  <si>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</si>
  <si>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</si>
  <si>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</si>
  <si>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</si>
  <si>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</si>
  <si>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</si>
  <si>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</si>
  <si>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</si>
  <si>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</si>
  <si>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</si>
  <si>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</si>
  <si>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</si>
  <si>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</si>
  <si>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</si>
  <si>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</si>
  <si>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</si>
  <si>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</si>
  <si>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</si>
  <si>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</si>
  <si>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</si>
  <si>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</si>
  <si>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</si>
  <si>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</si>
  <si>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</si>
  <si>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</si>
  <si>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</si>
  <si>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</si>
  <si>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</si>
  <si>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</si>
  <si>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</si>
  <si>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</si>
  <si>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</si>
  <si>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</si>
  <si>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</si>
  <si>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</si>
  <si>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</si>
  <si>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</si>
  <si>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</si>
  <si>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</si>
  <si>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</si>
  <si>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</si>
  <si>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</si>
  <si>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</si>
  <si>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</si>
  <si>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</si>
  <si>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</si>
  <si>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</si>
  <si>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</si>
  <si>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</si>
  <si>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</si>
  <si>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</si>
  <si>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</si>
  <si>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</si>
  <si>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</si>
  <si>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</si>
  <si>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</si>
  <si>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</si>
  <si>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</si>
  <si>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</si>
  <si>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</si>
  <si>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</si>
  <si>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</si>
  <si>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</si>
  <si>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</si>
  <si>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</si>
  <si>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</si>
  <si>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</si>
  <si>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</si>
  <si>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</si>
  <si>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</si>
  <si>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</si>
  <si>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</si>
  <si>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</si>
  <si>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</si>
  <si>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</si>
  <si>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</si>
  <si>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</si>
  <si>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</si>
  <si>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</si>
  <si>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</si>
  <si>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</si>
  <si>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</si>
  <si>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</si>
  <si>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</si>
  <si>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</si>
  <si>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</si>
  <si>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</si>
  <si>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</si>
  <si>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</si>
  <si>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</si>
  <si>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</si>
  <si>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</si>
  <si>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</si>
  <si>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</si>
  <si>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</si>
  <si>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</si>
  <si>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</si>
  <si>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</si>
  <si>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</si>
  <si>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</si>
  <si>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</si>
  <si>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</si>
  <si>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</si>
  <si>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</si>
  <si>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</si>
  <si>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</si>
  <si>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</si>
  <si>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</si>
  <si>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</si>
  <si>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</si>
  <si>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</si>
  <si>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</si>
  <si>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</si>
  <si>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</si>
  <si>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</si>
  <si>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</si>
  <si>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</si>
  <si>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</si>
  <si>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</si>
  <si>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</si>
  <si>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</si>
  <si>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</si>
  <si>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</si>
  <si>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</si>
  <si>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</si>
  <si>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</si>
  <si>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</si>
  <si>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</si>
  <si>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</si>
  <si>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</si>
  <si>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</si>
  <si>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</si>
  <si>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</si>
  <si>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</si>
  <si>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</si>
  <si>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</si>
  <si>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</si>
  <si>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</si>
  <si>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</si>
  <si>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</si>
  <si>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</si>
  <si>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</si>
  <si>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</si>
  <si>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</si>
  <si>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</si>
  <si>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</si>
  <si>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</si>
  <si>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</si>
  <si>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</si>
  <si>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</si>
  <si>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</si>
  <si>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</si>
  <si>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</si>
  <si>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</si>
  <si>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</si>
  <si>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</si>
  <si>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</si>
  <si>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</si>
  <si>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</si>
  <si>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</si>
  <si>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</si>
  <si>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</si>
  <si>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</si>
  <si>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</si>
  <si>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</si>
  <si>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</si>
  <si>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</si>
  <si>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</si>
  <si>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</si>
  <si>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</si>
  <si>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</si>
  <si>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</si>
  <si>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</si>
  <si>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</si>
  <si>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</si>
  <si>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</si>
  <si>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</si>
  <si>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</si>
  <si>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</si>
  <si>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</si>
  <si>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</si>
  <si>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</si>
  <si>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</si>
  <si>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</si>
  <si>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</si>
  <si>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</si>
  <si>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</si>
  <si>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</si>
  <si>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</si>
  <si>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</si>
  <si>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</si>
  <si>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</si>
  <si>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</si>
  <si>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</si>
  <si>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</si>
  <si>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</si>
  <si>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</si>
  <si>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</si>
  <si>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</si>
  <si>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</si>
  <si>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</si>
  <si>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</si>
  <si>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</si>
  <si>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</si>
  <si>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</si>
  <si>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</si>
  <si>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</si>
  <si>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</si>
  <si>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</si>
  <si>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</si>
  <si>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</si>
  <si>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</si>
  <si>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</si>
  <si>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</si>
  <si>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</si>
  <si>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</si>
  <si>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</si>
  <si>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</si>
  <si>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</si>
  <si>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</si>
  <si>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</si>
  <si>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</si>
  <si>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</si>
  <si>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</si>
  <si>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</si>
  <si>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</si>
  <si>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</si>
  <si>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</si>
  <si>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</si>
  <si>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</si>
  <si>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</si>
  <si>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</si>
  <si>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</si>
  <si>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</si>
  <si>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</si>
  <si>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</si>
  <si>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</si>
  <si>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</si>
  <si>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</si>
  <si>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</si>
  <si>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</si>
  <si>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</si>
  <si>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</si>
  <si>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</si>
  <si>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</si>
  <si>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</si>
  <si>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</si>
  <si>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</si>
  <si>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</si>
  <si>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</si>
  <si>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</si>
  <si>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</si>
  <si>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</si>
  <si>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</si>
  <si>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</si>
  <si>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</si>
  <si>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</si>
  <si>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</si>
  <si>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</si>
  <si>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</si>
  <si>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</si>
  <si>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</si>
  <si>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</si>
  <si>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</si>
  <si>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</si>
  <si>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</si>
  <si>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</si>
  <si>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</si>
  <si>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</si>
  <si>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</si>
  <si>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</si>
  <si>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</si>
  <si>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</si>
  <si>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</si>
  <si>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</si>
  <si>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</si>
  <si>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</si>
  <si>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</si>
  <si>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</si>
  <si>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</si>
  <si>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</si>
  <si>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</si>
  <si>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</si>
  <si>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</si>
  <si>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</si>
  <si>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</si>
  <si>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</si>
  <si>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</si>
  <si>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</si>
  <si>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</si>
  <si>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</si>
  <si>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</si>
  <si>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</si>
  <si>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</si>
  <si>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</si>
  <si>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</si>
  <si>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</si>
  <si>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</si>
  <si>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</si>
  <si>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</si>
  <si>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</si>
  <si>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</si>
  <si>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</si>
  <si>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</si>
  <si>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</si>
  <si>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</si>
  <si>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</si>
  <si>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</si>
  <si>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</si>
  <si>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</si>
  <si>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</si>
  <si>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</si>
  <si>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</si>
  <si>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</si>
  <si>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</si>
  <si>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</si>
  <si>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</si>
  <si>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</si>
  <si>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</si>
  <si>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</si>
  <si>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</si>
  <si>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</si>
  <si>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</si>
  <si>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</si>
  <si>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</si>
  <si>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</si>
  <si>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</si>
  <si>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</si>
  <si>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</si>
  <si>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</si>
  <si>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</si>
  <si>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</si>
  <si>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</si>
  <si>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</si>
  <si>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</si>
  <si>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</si>
  <si>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</si>
  <si>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</si>
  <si>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</si>
  <si>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</si>
  <si>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</si>
  <si>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</si>
  <si>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</si>
  <si>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</si>
  <si>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</si>
  <si>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</si>
  <si>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</si>
  <si>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</si>
  <si>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</si>
  <si>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</si>
  <si>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</si>
  <si>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</si>
  <si>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</si>
  <si>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</si>
  <si>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</si>
  <si>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</si>
  <si>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</si>
  <si>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</si>
  <si>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</si>
  <si>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</si>
  <si>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</si>
  <si>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</si>
  <si>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</si>
  <si>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</si>
  <si>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</si>
  <si>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</si>
  <si>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</si>
  <si>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</si>
  <si>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</si>
  <si>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</si>
  <si>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</si>
  <si>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</si>
  <si>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</si>
  <si>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</si>
  <si>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</si>
  <si>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</si>
  <si>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</si>
  <si>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</si>
  <si>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</si>
  <si>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</si>
  <si>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</si>
  <si>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</si>
  <si>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</si>
  <si>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</si>
  <si>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</si>
  <si>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</si>
  <si>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</si>
  <si>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</si>
  <si>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</si>
  <si>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</si>
  <si>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</si>
  <si>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</si>
  <si>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</si>
  <si>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</si>
  <si>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</si>
  <si>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</si>
  <si>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</si>
  <si>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</si>
  <si>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</si>
  <si>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</si>
  <si>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</si>
  <si>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</si>
  <si>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</si>
  <si>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</si>
  <si>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</si>
  <si>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</si>
  <si>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</si>
  <si>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</si>
  <si>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</si>
  <si>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</si>
  <si>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</si>
  <si>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</si>
  <si>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</si>
  <si>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</si>
  <si>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</si>
  <si>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</si>
  <si>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</si>
  <si>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</si>
  <si>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</si>
  <si>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</si>
  <si>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</si>
  <si>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</si>
  <si>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</si>
  <si>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</si>
  <si>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</si>
  <si>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</si>
  <si>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</si>
  <si>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</si>
  <si>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</si>
  <si>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</si>
  <si>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</si>
  <si>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</si>
  <si>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</si>
  <si>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</si>
  <si>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</si>
  <si>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</si>
  <si>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</si>
  <si>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</si>
  <si>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</si>
  <si>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</si>
  <si>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</si>
  <si>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</si>
  <si>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</si>
  <si>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</si>
  <si>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</si>
  <si>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</si>
  <si>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</si>
  <si>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</si>
  <si>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</si>
  <si>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</si>
  <si>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</si>
  <si>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</si>
  <si>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</si>
  <si>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</si>
  <si>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</si>
  <si>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</si>
  <si>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</si>
  <si>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</si>
  <si>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</si>
  <si>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</si>
  <si>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</si>
  <si>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</si>
  <si>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</si>
  <si>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</si>
  <si>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</si>
  <si>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</si>
  <si>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</si>
  <si>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</si>
  <si>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</si>
  <si>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</si>
  <si>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</si>
  <si>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</si>
  <si>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</si>
  <si>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</si>
  <si>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</si>
  <si>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</si>
  <si>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</si>
  <si>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</si>
  <si>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</si>
  <si>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</si>
  <si>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</si>
  <si>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</si>
  <si>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</si>
  <si>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</si>
  <si>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</si>
  <si>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</si>
  <si>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</si>
  <si>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</si>
  <si>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</si>
  <si>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</si>
  <si>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</si>
  <si>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</si>
  <si>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</si>
  <si>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</si>
  <si>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</si>
  <si>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</si>
  <si>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</si>
  <si>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</si>
  <si>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</si>
  <si>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</si>
  <si>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</si>
  <si>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</si>
  <si>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</si>
  <si>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</si>
  <si>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</si>
  <si>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</si>
  <si>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</si>
  <si>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</si>
  <si>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</si>
  <si>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</si>
  <si>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</si>
  <si>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</si>
  <si>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</si>
  <si>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</si>
  <si>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</si>
  <si>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</si>
  <si>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</si>
  <si>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</si>
  <si>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</si>
  <si>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</si>
  <si>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</si>
  <si>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</si>
  <si>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</si>
  <si>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</si>
  <si>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</si>
  <si>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</si>
  <si>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</si>
  <si>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</si>
  <si>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</si>
  <si>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</si>
  <si>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</si>
  <si>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</si>
  <si>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</si>
  <si>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</si>
  <si>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</si>
  <si>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</si>
  <si>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</si>
  <si>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</si>
  <si>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</si>
  <si>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</si>
  <si>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</si>
  <si>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</si>
  <si>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</si>
  <si>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</si>
  <si>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</si>
  <si>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</si>
  <si>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</si>
  <si>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</si>
  <si>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</si>
  <si>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</si>
  <si>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</si>
  <si>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</si>
  <si>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</si>
  <si>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</si>
  <si>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</si>
  <si>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</si>
  <si>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</si>
  <si>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</si>
  <si>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</si>
  <si>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</si>
  <si>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</si>
  <si>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</si>
  <si>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</si>
  <si>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</si>
  <si>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</si>
  <si>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</si>
  <si>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</si>
  <si>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</si>
  <si>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</si>
  <si>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</si>
  <si>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</si>
  <si>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</si>
  <si>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</si>
  <si>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</si>
  <si>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</si>
  <si>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</si>
  <si>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</si>
  <si>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</si>
  <si>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</si>
  <si>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</si>
  <si>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</si>
  <si>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</si>
  <si>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</si>
  <si>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</si>
  <si>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</si>
  <si>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</si>
  <si>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</si>
  <si>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</si>
  <si>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</si>
  <si>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</si>
  <si>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</si>
  <si>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</si>
  <si>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</si>
  <si>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</si>
  <si>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</si>
  <si>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</si>
  <si>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</si>
  <si>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</si>
  <si>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</si>
  <si>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</si>
  <si>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</si>
  <si>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</si>
  <si>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</si>
  <si>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</si>
  <si>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</si>
  <si>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</si>
  <si>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</si>
  <si>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</si>
  <si>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</si>
  <si>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</si>
  <si>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</si>
  <si>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</si>
  <si>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</si>
  <si>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</si>
  <si>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</si>
  <si>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</si>
  <si>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</si>
  <si>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</si>
  <si>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</si>
  <si>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</si>
  <si>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</si>
  <si>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</si>
  <si>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</si>
  <si>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</si>
  <si>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</si>
  <si>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</si>
  <si>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</si>
  <si>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</si>
  <si>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</si>
  <si>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</si>
  <si>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</si>
  <si>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</si>
  <si>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</si>
  <si>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</si>
  <si>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</si>
  <si>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</si>
  <si>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</si>
  <si>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</si>
  <si>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</si>
  <si>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</si>
  <si>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</si>
  <si>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</si>
  <si>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</si>
  <si>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</si>
  <si>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</si>
  <si>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</si>
  <si>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</si>
  <si>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</si>
  <si>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</si>
  <si>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</si>
  <si>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</si>
  <si>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</si>
  <si>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</si>
  <si>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</si>
  <si>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</si>
  <si>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</si>
  <si>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</si>
  <si>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</si>
  <si>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</si>
  <si>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</si>
  <si>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</si>
  <si>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</si>
  <si>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</si>
  <si>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</si>
  <si>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</si>
  <si>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</si>
  <si>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</si>
  <si>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</si>
  <si>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</si>
  <si>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</si>
  <si>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</si>
  <si>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</si>
  <si>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</si>
  <si>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</si>
  <si>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</si>
  <si>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</si>
  <si>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</si>
  <si>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</si>
  <si>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</si>
  <si>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</si>
  <si>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</si>
  <si>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</si>
  <si>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</si>
  <si>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</si>
  <si>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</si>
  <si>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</si>
  <si>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</si>
  <si>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</si>
  <si>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</si>
  <si>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</si>
  <si>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</si>
  <si>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</si>
  <si>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</si>
  <si>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</si>
  <si>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</si>
  <si>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</si>
  <si>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</si>
  <si>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</si>
  <si>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</si>
  <si>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</si>
  <si>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</si>
  <si>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</si>
  <si>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</si>
  <si>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</si>
  <si>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</si>
  <si>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</si>
  <si>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</si>
  <si>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</si>
  <si>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</si>
  <si>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</si>
  <si>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</si>
  <si>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</si>
  <si>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</si>
  <si>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</si>
  <si>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</si>
  <si>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</si>
  <si>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</si>
  <si>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</si>
  <si>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</si>
  <si>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</si>
  <si>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</si>
  <si>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</si>
  <si>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</si>
  <si>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</si>
  <si>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</si>
  <si>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</si>
  <si>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</si>
  <si>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</si>
  <si>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</si>
  <si>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</si>
  <si>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</si>
  <si>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</si>
  <si>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</si>
  <si>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</si>
  <si>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</si>
  <si>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</si>
  <si>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</si>
  <si>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</si>
  <si>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</si>
  <si>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</si>
  <si>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</si>
  <si>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</si>
  <si>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</si>
  <si>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</si>
  <si>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</si>
  <si>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</si>
  <si>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</si>
  <si>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</si>
  <si>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</si>
  <si>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</si>
  <si>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</si>
  <si>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</si>
  <si>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</si>
  <si>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</si>
  <si>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</si>
  <si>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</si>
  <si>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</si>
  <si>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</si>
  <si>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</si>
  <si>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</si>
  <si>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</si>
  <si>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</si>
  <si>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</si>
  <si>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</si>
  <si>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</si>
  <si>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</si>
  <si>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</si>
  <si>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</si>
  <si>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</si>
  <si>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</si>
  <si>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</si>
  <si>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</si>
  <si>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</si>
  <si>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</si>
  <si>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</si>
  <si>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</si>
  <si>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</si>
  <si>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</si>
  <si>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</si>
  <si>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</si>
  <si>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</si>
  <si>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</si>
  <si>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</si>
  <si>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</si>
  <si>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</si>
  <si>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</si>
  <si>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</si>
  <si>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</si>
  <si>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</si>
  <si>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</si>
  <si>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</si>
  <si>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</si>
  <si>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</si>
  <si>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</si>
  <si>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</si>
  <si>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</si>
  <si>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</si>
  <si>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</si>
  <si>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</si>
  <si>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</si>
  <si>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</si>
  <si>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</si>
  <si>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</si>
  <si>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</si>
  <si>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</si>
  <si>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</si>
  <si>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</si>
  <si>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</si>
  <si>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</si>
  <si>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</si>
  <si>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</si>
  <si>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</si>
  <si>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</si>
  <si>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</si>
  <si>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</si>
  <si>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</si>
  <si>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</si>
  <si>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</si>
  <si>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</si>
  <si>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</si>
  <si>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</si>
  <si>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</si>
  <si>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</si>
  <si>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</si>
  <si>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</si>
  <si>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</si>
  <si>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</si>
  <si>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</si>
  <si>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</si>
  <si>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</si>
  <si>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</si>
  <si>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</si>
  <si>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</si>
  <si>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</si>
  <si>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</si>
  <si>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</si>
  <si>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</si>
  <si>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</si>
  <si>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</si>
  <si>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</si>
  <si>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</si>
  <si>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</si>
  <si>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</si>
  <si>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</si>
  <si>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</si>
  <si>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</si>
  <si>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</si>
  <si>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</si>
  <si>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</si>
  <si>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</si>
  <si>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</si>
  <si>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</si>
  <si>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</si>
  <si>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</si>
  <si>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</si>
  <si>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</si>
  <si>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</si>
  <si>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</si>
  <si>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</si>
  <si>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</si>
  <si>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</si>
  <si>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</si>
  <si>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</si>
  <si>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</si>
  <si>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</si>
  <si>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</si>
  <si>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</si>
  <si>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</si>
  <si>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</si>
  <si>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</si>
  <si>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</si>
  <si>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</si>
  <si>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</si>
  <si>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</si>
  <si>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</si>
  <si>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</si>
  <si>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</si>
  <si>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</si>
  <si>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</si>
  <si>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</si>
  <si>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</si>
  <si>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</si>
  <si>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</si>
  <si>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</si>
  <si>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</si>
  <si>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</si>
  <si>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</si>
  <si>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</si>
  <si>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</si>
  <si>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</si>
  <si>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</si>
  <si>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</si>
  <si>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</si>
  <si>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</si>
  <si>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</si>
  <si>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</si>
  <si>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</si>
  <si>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</si>
  <si>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</si>
  <si>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</si>
  <si>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</si>
  <si>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</si>
  <si>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</si>
  <si>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</si>
  <si>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</si>
  <si>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</si>
  <si>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</si>
  <si>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</si>
  <si>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</si>
  <si>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</si>
  <si>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</si>
  <si>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</si>
  <si>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</si>
  <si>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</si>
  <si>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</si>
  <si>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</si>
  <si>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</si>
  <si>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</si>
  <si>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</si>
  <si>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</si>
  <si>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</si>
  <si>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</si>
  <si>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</si>
  <si>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</si>
  <si>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</si>
  <si>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</si>
  <si>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</si>
  <si>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</si>
  <si>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</si>
  <si>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</si>
  <si>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</si>
  <si>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</si>
  <si>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</si>
  <si>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</si>
  <si>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</si>
  <si>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</si>
  <si>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</si>
  <si>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</si>
  <si>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</si>
  <si>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</si>
  <si>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</si>
  <si>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</si>
  <si>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</si>
  <si>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</si>
  <si>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</si>
  <si>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</si>
  <si>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</si>
  <si>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</si>
  <si>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</si>
  <si>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</si>
  <si>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</si>
  <si>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</si>
  <si>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</si>
  <si>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</si>
  <si>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</si>
  <si>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</si>
  <si>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</si>
  <si>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</si>
  <si>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</si>
  <si>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</si>
  <si>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</si>
  <si>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</si>
  <si>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</si>
  <si>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</si>
  <si>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</si>
  <si>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</si>
  <si>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</si>
  <si>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</si>
  <si>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</si>
  <si>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</si>
  <si>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</si>
  <si>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</si>
  <si>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</si>
  <si>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</si>
  <si>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</si>
  <si>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</si>
  <si>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</si>
  <si>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</si>
  <si>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</si>
  <si>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</si>
  <si>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</si>
  <si>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</si>
  <si>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</si>
  <si>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</si>
  <si>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</si>
  <si>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</si>
  <si>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</si>
  <si>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</si>
  <si>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</si>
  <si>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</si>
  <si>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</si>
  <si>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</si>
  <si>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</si>
  <si>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</si>
  <si>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</si>
  <si>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</si>
  <si>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</si>
  <si>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</si>
  <si>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</si>
  <si>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</si>
  <si>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</si>
  <si>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</si>
  <si>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</si>
  <si>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</si>
  <si>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</si>
  <si>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</si>
  <si>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</si>
  <si>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</si>
  <si>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</si>
  <si>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</si>
  <si>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</si>
  <si>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</si>
  <si>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</si>
  <si>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</si>
  <si>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</si>
  <si>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</si>
  <si>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</si>
  <si>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</si>
  <si>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</si>
  <si>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</si>
  <si>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</si>
  <si>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</si>
  <si>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</si>
  <si>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</si>
  <si>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</si>
  <si>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</si>
  <si>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</si>
  <si>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</si>
  <si>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</si>
  <si>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</si>
  <si>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</si>
  <si>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</si>
  <si>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</si>
  <si>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</si>
  <si>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</si>
  <si>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</si>
  <si>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</si>
  <si>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</si>
  <si>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</si>
  <si>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</si>
  <si>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</si>
  <si>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</si>
  <si>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</si>
  <si>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</si>
  <si>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</si>
  <si>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</si>
  <si>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</si>
  <si>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</si>
  <si>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</si>
  <si>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</si>
  <si>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</si>
  <si>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</si>
  <si>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</si>
  <si>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</si>
  <si>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</si>
  <si>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</si>
  <si>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</si>
  <si>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</si>
  <si>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</si>
  <si>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</si>
  <si>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</si>
  <si>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</si>
  <si>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</si>
  <si>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</si>
  <si>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</si>
  <si>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</si>
  <si>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</si>
  <si>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</si>
  <si>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</si>
  <si>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</si>
  <si>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</si>
  <si>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</si>
  <si>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</si>
  <si>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</si>
  <si>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</si>
  <si>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</si>
  <si>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</si>
  <si>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</si>
  <si>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</si>
  <si>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</si>
  <si>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</si>
  <si>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</si>
  <si>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</si>
  <si>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</si>
  <si>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</si>
  <si>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</si>
  <si>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</si>
  <si>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</si>
  <si>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</si>
  <si>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</si>
  <si>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</si>
  <si>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</si>
  <si>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</si>
  <si>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</si>
  <si>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</si>
  <si>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</si>
  <si>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</si>
  <si>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</si>
  <si>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</si>
  <si>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</si>
  <si>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</si>
  <si>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</si>
  <si>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</si>
  <si>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</si>
  <si>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</si>
  <si>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</si>
  <si>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</si>
  <si>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</si>
  <si>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</si>
  <si>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</si>
  <si>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</si>
  <si>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</si>
  <si>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</si>
  <si>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</si>
  <si>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</si>
  <si>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</si>
  <si>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</si>
  <si>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</si>
  <si>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</si>
  <si>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</si>
  <si>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</si>
  <si>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</si>
  <si>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</si>
  <si>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</si>
  <si>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</si>
  <si>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</si>
  <si>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</si>
  <si>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</si>
  <si>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</si>
  <si>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</si>
  <si>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</si>
  <si>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</si>
  <si>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</si>
  <si>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</si>
  <si>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</si>
  <si>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</si>
  <si>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</si>
  <si>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</si>
  <si>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</si>
  <si>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</si>
  <si>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</si>
  <si>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</si>
  <si>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</si>
  <si>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</si>
  <si>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</si>
  <si>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</si>
  <si>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</si>
  <si>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</si>
  <si>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</si>
  <si>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</si>
  <si>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</si>
  <si>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</si>
  <si>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</si>
  <si>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</si>
  <si>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</si>
  <si>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</si>
  <si>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</si>
  <si>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</si>
  <si>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</si>
  <si>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</si>
  <si>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</si>
  <si>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</si>
  <si>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</si>
  <si>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</si>
  <si>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</si>
  <si>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</si>
  <si>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</si>
  <si>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</si>
  <si>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</si>
  <si>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</si>
  <si>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</si>
  <si>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</si>
  <si>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</si>
  <si>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</si>
  <si>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</si>
  <si>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</si>
  <si>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</si>
  <si>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</si>
  <si>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</si>
  <si>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</si>
  <si>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</si>
  <si>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</si>
  <si>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</si>
  <si>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</si>
  <si>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</si>
  <si>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</si>
  <si>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</si>
  <si>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</si>
  <si>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</si>
  <si>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</si>
  <si>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</si>
  <si>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</si>
  <si>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</si>
  <si>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</si>
  <si>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</si>
  <si>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</si>
  <si>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</si>
  <si>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</si>
  <si>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</si>
  <si>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</si>
  <si>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</si>
  <si>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</si>
  <si>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</si>
  <si>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</si>
  <si>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</si>
  <si>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</si>
  <si>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</si>
  <si>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</si>
  <si>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</si>
  <si>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</si>
  <si>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</si>
  <si>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</si>
  <si>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</si>
  <si>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</si>
  <si>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</si>
  <si>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</si>
  <si>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</si>
  <si>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</si>
  <si>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</si>
  <si>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</si>
  <si>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</si>
  <si>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</si>
  <si>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</si>
  <si>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</si>
  <si>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</si>
  <si>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</si>
  <si>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</si>
  <si>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</si>
  <si>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</si>
  <si>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</si>
  <si>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</si>
  <si>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</si>
  <si>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</si>
  <si>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</si>
  <si>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</si>
  <si>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</si>
  <si>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</si>
  <si>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</si>
  <si>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</si>
  <si>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</si>
  <si>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</si>
  <si>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</si>
  <si>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</si>
  <si>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</si>
  <si>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</si>
  <si>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</si>
  <si>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</si>
  <si>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</si>
  <si>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</si>
  <si>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</si>
  <si>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</si>
  <si>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</si>
  <si>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</si>
  <si>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</si>
  <si>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</si>
  <si>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</si>
  <si>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</si>
  <si>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</si>
  <si>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</si>
  <si>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</si>
  <si>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</si>
  <si>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</si>
  <si>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</si>
  <si>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</si>
  <si>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</si>
  <si>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</si>
  <si>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</si>
  <si>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</si>
  <si>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</si>
  <si>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</si>
  <si>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</si>
  <si>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</si>
  <si>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</si>
  <si>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</si>
  <si>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</si>
  <si>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</si>
  <si>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</si>
  <si>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</si>
  <si>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</si>
  <si>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</si>
  <si>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</si>
  <si>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</si>
  <si>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</si>
  <si>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</si>
  <si>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</si>
  <si>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</si>
  <si>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</si>
  <si>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</si>
  <si>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</si>
  <si>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</si>
  <si>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</si>
  <si>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</si>
  <si>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</si>
  <si>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</si>
  <si>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</si>
  <si>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</si>
  <si>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</si>
  <si>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</si>
  <si>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</si>
  <si>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</si>
  <si>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</si>
  <si>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</si>
  <si>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</si>
  <si>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</si>
  <si>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</si>
  <si>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</si>
  <si>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</si>
  <si>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</si>
  <si>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</si>
  <si>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</si>
  <si>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</si>
  <si>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</si>
  <si>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</si>
  <si>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</si>
  <si>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</si>
  <si>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</si>
  <si>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</si>
  <si>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</si>
  <si>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</si>
  <si>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</si>
  <si>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</si>
  <si>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</si>
  <si>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</si>
  <si>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</si>
  <si>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</si>
  <si>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</si>
  <si>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</si>
  <si>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</si>
  <si>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</si>
  <si>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</si>
  <si>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</si>
  <si>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</si>
  <si>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</si>
  <si>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</si>
  <si>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</si>
  <si>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</si>
  <si>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</si>
  <si>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</si>
  <si>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</si>
  <si>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</si>
  <si>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</si>
  <si>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</si>
  <si>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</si>
  <si>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</si>
  <si>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</si>
  <si>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</si>
  <si>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</si>
  <si>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</si>
  <si>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</si>
  <si>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</si>
  <si>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</si>
  <si>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</si>
  <si>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</si>
  <si>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</si>
  <si>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</si>
  <si>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</si>
  <si>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</si>
  <si>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</si>
  <si>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</si>
  <si>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</si>
  <si>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</si>
  <si>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</si>
  <si>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</si>
  <si>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</si>
  <si>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</si>
  <si>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</si>
  <si>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</si>
  <si>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</si>
  <si>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</si>
  <si>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</si>
  <si>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</si>
  <si>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</si>
  <si>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</si>
  <si>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</si>
  <si>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</si>
  <si>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</si>
  <si>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</si>
  <si>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</si>
  <si>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</si>
  <si>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</si>
  <si>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</si>
  <si>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</si>
  <si>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</si>
  <si>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</si>
  <si>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</si>
  <si>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</si>
  <si>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</si>
  <si>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</si>
  <si>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</si>
  <si>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</si>
  <si>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</si>
  <si>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</si>
  <si>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</si>
  <si>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</si>
  <si>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</si>
  <si>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</si>
  <si>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</si>
  <si>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</si>
  <si>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</si>
  <si>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</si>
  <si>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</si>
  <si>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</si>
  <si>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</si>
  <si>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</si>
  <si>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</si>
  <si>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</si>
  <si>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</si>
  <si>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</si>
  <si>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</si>
  <si>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</si>
  <si>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</si>
  <si>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</si>
  <si>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</si>
  <si>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</si>
  <si>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</si>
  <si>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</si>
  <si>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</si>
  <si>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</si>
  <si>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</si>
  <si>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</si>
  <si>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</si>
  <si>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</si>
  <si>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</si>
  <si>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</si>
  <si>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</si>
  <si>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</si>
  <si>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</si>
  <si>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</si>
  <si>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</si>
  <si>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</si>
  <si>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</si>
  <si>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</si>
  <si>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</si>
  <si>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</si>
  <si>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</si>
  <si>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</si>
  <si>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</si>
  <si>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</si>
  <si>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</si>
  <si>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</si>
  <si>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</si>
  <si>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</si>
  <si>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</si>
  <si>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</si>
  <si>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</si>
  <si>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</si>
  <si>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</si>
  <si>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</si>
  <si>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</si>
  <si>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</si>
  <si>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</si>
  <si>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</si>
  <si>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</si>
  <si>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</si>
  <si>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</si>
  <si>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</si>
  <si>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</si>
  <si>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</si>
  <si>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</si>
  <si>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</si>
  <si>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</si>
  <si>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</si>
  <si>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</si>
  <si>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</si>
  <si>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</si>
  <si>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</si>
  <si>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</si>
  <si>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</si>
  <si>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</si>
  <si>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</si>
  <si>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</si>
  <si>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</si>
  <si>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</si>
  <si>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</si>
  <si>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</si>
  <si>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</si>
  <si>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</si>
  <si>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</si>
  <si>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</si>
  <si>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</si>
  <si>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</si>
  <si>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</si>
  <si>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</si>
  <si>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</si>
  <si>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</si>
  <si>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</si>
  <si>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</si>
  <si>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</si>
  <si>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</si>
  <si>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</si>
  <si>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</si>
  <si>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</si>
  <si>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</si>
  <si>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</si>
  <si>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</si>
  <si>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</si>
  <si>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</si>
  <si>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</si>
  <si>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</si>
  <si>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</si>
  <si>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</si>
  <si>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</si>
  <si>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</si>
  <si>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</si>
  <si>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</si>
  <si>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</si>
  <si>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</si>
  <si>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</si>
  <si>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</si>
  <si>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</si>
  <si>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</si>
  <si>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</si>
  <si>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</si>
  <si>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</si>
  <si>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</si>
  <si>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</si>
  <si>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</si>
  <si>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</si>
  <si>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</si>
  <si>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</si>
  <si>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</si>
  <si>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</si>
  <si>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</si>
  <si>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</si>
  <si>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</si>
  <si>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</si>
  <si>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</si>
  <si>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</si>
  <si>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</si>
  <si>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</si>
  <si>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</si>
  <si>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</si>
  <si>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</si>
  <si>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</si>
  <si>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</si>
  <si>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</si>
  <si>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</si>
  <si>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</si>
  <si>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</si>
  <si>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</si>
  <si>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</si>
  <si>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</si>
  <si>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</si>
  <si>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</si>
  <si>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</si>
  <si>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</si>
  <si>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</si>
  <si>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</si>
  <si>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</si>
  <si>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</si>
  <si>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</si>
  <si>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</si>
  <si>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</si>
  <si>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</si>
  <si>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</si>
  <si>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</si>
  <si>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</si>
  <si>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</si>
  <si>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</si>
  <si>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</si>
  <si>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</si>
  <si>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</si>
  <si>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</si>
  <si>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</si>
  <si>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</si>
  <si>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</si>
  <si>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</si>
  <si>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</si>
  <si>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</si>
  <si>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</si>
  <si>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</si>
  <si>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</si>
  <si>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</si>
  <si>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</si>
  <si>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</si>
  <si>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</si>
  <si>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</si>
  <si>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</si>
  <si>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</si>
  <si>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</si>
  <si>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</si>
  <si>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</si>
  <si>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</si>
  <si>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</si>
  <si>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</si>
  <si>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</si>
  <si>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</si>
  <si>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</si>
  <si>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</si>
  <si>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</si>
  <si>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</si>
  <si>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</si>
  <si>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</si>
  <si>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</si>
  <si>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</si>
  <si>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</si>
  <si>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</si>
  <si>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</si>
  <si>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</si>
  <si>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</si>
  <si>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</si>
  <si>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</si>
  <si>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</si>
  <si>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</si>
  <si>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</si>
  <si>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</si>
  <si>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</si>
  <si>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</si>
  <si>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</si>
  <si>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</si>
  <si>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</si>
  <si>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</si>
  <si>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</si>
  <si>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</si>
  <si>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</si>
  <si>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</si>
  <si>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</si>
  <si>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</si>
  <si>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</si>
  <si>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</si>
  <si>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</si>
  <si>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</si>
  <si>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</si>
  <si>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</si>
  <si>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</si>
  <si>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</si>
  <si>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</si>
  <si>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</si>
  <si>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</si>
  <si>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</si>
  <si>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</si>
  <si>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</si>
  <si>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</si>
  <si>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</si>
  <si>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</si>
  <si>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</si>
  <si>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</si>
  <si>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</si>
  <si>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</si>
  <si>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</si>
  <si>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</si>
  <si>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</si>
  <si>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</si>
  <si>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</si>
  <si>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</si>
  <si>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</si>
  <si>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</si>
  <si>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</si>
  <si>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</si>
  <si>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</si>
  <si>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</si>
  <si>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</si>
  <si>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</si>
  <si>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</si>
  <si>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</si>
  <si>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</si>
  <si>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</si>
  <si>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</si>
  <si>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</si>
  <si>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</si>
  <si>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</si>
  <si>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</si>
  <si>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</si>
  <si>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</si>
  <si>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</si>
  <si>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</si>
  <si>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</si>
  <si>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</si>
  <si>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</si>
  <si>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</si>
  <si>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</si>
  <si>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</si>
  <si>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</si>
  <si>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</si>
  <si>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</si>
  <si>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</si>
  <si>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</si>
  <si>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</si>
  <si>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</si>
  <si>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</si>
  <si>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</si>
  <si>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</si>
  <si>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</si>
  <si>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</si>
  <si>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</si>
  <si>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</si>
  <si>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</si>
  <si>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</si>
  <si>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</si>
  <si>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</si>
  <si>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</si>
  <si>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</si>
  <si>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</si>
  <si>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</si>
  <si>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</si>
  <si>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</si>
  <si>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</si>
  <si>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</si>
  <si>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</si>
  <si>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</si>
  <si>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</si>
  <si>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</si>
  <si>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</si>
  <si>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</si>
  <si>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</si>
  <si>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</si>
  <si>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</si>
  <si>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</si>
  <si>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</si>
  <si>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</si>
  <si>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</si>
  <si>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</si>
  <si>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</si>
  <si>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</si>
  <si>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</si>
  <si>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</si>
  <si>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</si>
  <si>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</si>
  <si>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</si>
  <si>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</si>
  <si>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</si>
  <si>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</si>
  <si>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</si>
  <si>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</si>
  <si>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</si>
  <si>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</si>
  <si>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</si>
  <si>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</si>
  <si>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</si>
  <si>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</si>
  <si>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</si>
  <si>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</si>
  <si>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</si>
  <si>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</si>
  <si>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</si>
  <si>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</si>
  <si>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</si>
  <si>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</si>
  <si>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</si>
  <si>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</si>
  <si>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</si>
  <si>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</si>
  <si>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</si>
  <si>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</si>
  <si>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</si>
  <si>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</si>
  <si>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</si>
  <si>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</si>
  <si>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</si>
  <si>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</si>
  <si>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</si>
  <si>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</si>
  <si>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</si>
  <si>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</si>
  <si>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</si>
  <si>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</si>
  <si>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</si>
  <si>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</si>
  <si>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</si>
  <si>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</si>
  <si>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</si>
  <si>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</si>
  <si>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</si>
  <si>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</si>
  <si>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</si>
  <si>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</si>
  <si>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</si>
  <si>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</si>
  <si>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</si>
  <si>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</si>
  <si>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</si>
  <si>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</si>
  <si>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</si>
  <si>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</si>
  <si>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</si>
  <si>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</si>
  <si>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</si>
  <si>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</si>
  <si>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</si>
  <si>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</si>
  <si>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</si>
  <si>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</si>
  <si>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</si>
  <si>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</si>
  <si>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</si>
  <si>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</si>
  <si>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</si>
  <si>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</si>
  <si>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</si>
  <si>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</si>
  <si>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</si>
  <si>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</si>
  <si>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</si>
  <si>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</si>
  <si>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</si>
  <si>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</si>
  <si>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</si>
  <si>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</si>
  <si>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</si>
  <si>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</si>
  <si>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</si>
  <si>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</si>
  <si>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</si>
  <si>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</si>
  <si>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</si>
  <si>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</si>
  <si>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</si>
  <si>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</si>
  <si>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</si>
  <si>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</si>
  <si>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</si>
  <si>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</si>
  <si>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</si>
  <si>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</si>
  <si>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</si>
  <si>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</si>
  <si>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</si>
  <si>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</si>
  <si>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</si>
  <si>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</si>
  <si>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</si>
  <si>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</si>
  <si>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</si>
  <si>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</si>
  <si>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</si>
  <si>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</si>
  <si>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</si>
  <si>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</si>
  <si>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</si>
  <si>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</si>
  <si>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</si>
  <si>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</si>
  <si>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</si>
  <si>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</si>
  <si>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</si>
  <si>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</si>
  <si>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</si>
  <si>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</si>
  <si>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</si>
  <si>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</si>
  <si>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</si>
  <si>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</si>
  <si>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</si>
  <si>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</si>
  <si>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</si>
  <si>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</si>
  <si>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</si>
  <si>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</si>
  <si>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</si>
  <si>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</si>
  <si>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</si>
  <si>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</si>
  <si>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</si>
  <si>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</si>
  <si>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</si>
  <si>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</si>
  <si>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</si>
  <si>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</si>
  <si>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</si>
  <si>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</si>
  <si>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</si>
  <si>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</si>
  <si>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</si>
  <si>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</si>
  <si>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</si>
  <si>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</si>
  <si>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</si>
  <si>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</si>
  <si>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</si>
  <si>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</si>
  <si>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</si>
  <si>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</si>
  <si>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</si>
  <si>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</si>
  <si>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</si>
  <si>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</si>
  <si>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</si>
  <si>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</si>
  <si>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</si>
  <si>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</si>
  <si>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</si>
  <si>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</si>
  <si>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</si>
  <si>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</si>
  <si>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</si>
  <si>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</si>
  <si>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</si>
  <si>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</si>
  <si>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</si>
  <si>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</si>
  <si>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</si>
  <si>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</si>
  <si>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</si>
  <si>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</si>
  <si>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</si>
  <si>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</si>
  <si>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</si>
  <si>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</si>
  <si>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</si>
  <si>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</si>
  <si>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</si>
  <si>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</si>
  <si>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</si>
  <si>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</si>
  <si>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</si>
  <si>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</si>
  <si>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</si>
  <si>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</si>
  <si>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</si>
  <si>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</si>
  <si>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</si>
  <si>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</si>
  <si>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</si>
  <si>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</si>
  <si>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</si>
  <si>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</si>
  <si>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</si>
  <si>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</si>
  <si>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</si>
  <si>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</si>
  <si>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</si>
  <si>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</si>
  <si>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</si>
  <si>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</si>
  <si>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</si>
  <si>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</si>
  <si>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</si>
  <si>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</si>
  <si>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</si>
  <si>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</si>
  <si>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</si>
  <si>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</si>
  <si>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</si>
  <si>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</si>
  <si>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</si>
  <si>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</si>
  <si>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</si>
  <si>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</si>
  <si>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</si>
  <si>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</si>
  <si>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</si>
  <si>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</si>
  <si>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</si>
  <si>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</si>
  <si>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</si>
  <si>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</si>
  <si>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</si>
  <si>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</si>
  <si>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</si>
  <si>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</si>
  <si>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</si>
  <si>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</si>
  <si>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</si>
  <si>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</si>
  <si>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</si>
  <si>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</si>
  <si>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</si>
  <si>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</si>
  <si>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</si>
  <si>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</si>
  <si>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</si>
  <si>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</si>
  <si>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</si>
  <si>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</si>
  <si>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</si>
  <si>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</si>
  <si>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</si>
  <si>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</si>
  <si>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</si>
  <si>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</si>
  <si>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</si>
  <si>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</si>
  <si>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</si>
  <si>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</si>
  <si>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</si>
  <si>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</si>
  <si>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</si>
  <si>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</si>
  <si>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</si>
  <si>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</si>
  <si>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</si>
  <si>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</si>
  <si>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</si>
  <si>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</si>
  <si>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</si>
  <si>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</si>
  <si>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</si>
  <si>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</si>
  <si>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</si>
  <si>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</si>
  <si>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</si>
  <si>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</si>
  <si>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</si>
  <si>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</si>
  <si>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</si>
  <si>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</si>
  <si>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</si>
  <si>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</si>
  <si>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</si>
  <si>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</si>
  <si>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</si>
  <si>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</si>
  <si>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</si>
  <si>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</si>
  <si>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</si>
  <si>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</si>
  <si>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</si>
  <si>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</si>
  <si>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</si>
  <si>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</si>
  <si>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</si>
  <si>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</si>
  <si>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</si>
  <si>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</si>
  <si>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</si>
  <si>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</si>
  <si>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</si>
  <si>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</si>
  <si>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</si>
  <si>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</si>
  <si>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</si>
  <si>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</si>
  <si>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</si>
  <si>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</si>
  <si>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</si>
  <si>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</si>
  <si>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</si>
  <si>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</si>
  <si>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</si>
  <si>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</si>
  <si>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</si>
  <si>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</si>
  <si>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</si>
  <si>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</si>
  <si>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</si>
  <si>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</si>
  <si>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</si>
  <si>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</si>
  <si>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</si>
  <si>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</si>
  <si>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</si>
  <si>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</si>
  <si>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</si>
  <si>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</si>
  <si>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</si>
  <si>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</si>
  <si>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</si>
  <si>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</si>
  <si>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</si>
  <si>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</si>
  <si>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</si>
  <si>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</si>
  <si>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</si>
  <si>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</si>
  <si>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</si>
  <si>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</si>
  <si>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</si>
  <si>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</si>
  <si>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</si>
  <si>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</si>
  <si>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</si>
  <si>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</si>
  <si>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</si>
  <si>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</si>
  <si>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</si>
  <si>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</si>
  <si>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</si>
  <si>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</si>
  <si>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</si>
  <si>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</si>
  <si>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</si>
  <si>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</si>
  <si>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</si>
  <si>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</si>
  <si>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</si>
  <si>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</si>
  <si>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</si>
  <si>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</si>
  <si>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</si>
  <si>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</si>
  <si>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</si>
  <si>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</si>
  <si>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</si>
  <si>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</si>
  <si>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</si>
  <si>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</si>
  <si>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</si>
  <si>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</si>
  <si>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</si>
  <si>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</si>
  <si>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</si>
  <si>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</si>
  <si>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</si>
  <si>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</si>
  <si>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</si>
  <si>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</si>
  <si>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</si>
  <si>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</si>
  <si>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</si>
  <si>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</si>
  <si>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</si>
  <si>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</si>
  <si>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</si>
  <si>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</si>
  <si>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</si>
  <si>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</si>
  <si>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</si>
  <si>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</si>
  <si>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</si>
  <si>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</si>
  <si>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</si>
  <si>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</si>
  <si>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</si>
  <si>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</si>
  <si>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</si>
  <si>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</si>
  <si>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</si>
  <si>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</si>
  <si>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</si>
  <si>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</si>
  <si>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</si>
  <si>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</si>
  <si>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</si>
  <si>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</si>
  <si>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</si>
  <si>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</si>
  <si>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</si>
  <si>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</si>
  <si>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</si>
  <si>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</si>
  <si>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</si>
  <si>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</si>
  <si>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</si>
  <si>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</si>
  <si>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</si>
  <si>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</si>
  <si>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</si>
  <si>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</si>
  <si>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</si>
  <si>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</si>
  <si>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</si>
  <si>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</si>
  <si>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</si>
  <si>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</si>
  <si>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</si>
  <si>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</si>
  <si>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</si>
  <si>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</si>
  <si>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</si>
  <si>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</si>
  <si>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</si>
  <si>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</si>
  <si>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</si>
  <si>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</si>
  <si>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</si>
  <si>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</si>
  <si>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</si>
  <si>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</si>
  <si>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</si>
  <si>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</si>
  <si>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</si>
  <si>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</si>
  <si>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</si>
  <si>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</si>
  <si>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</si>
  <si>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</si>
  <si>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</si>
  <si>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</si>
  <si>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</si>
  <si>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</si>
  <si>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</si>
  <si>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</si>
  <si>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</si>
  <si>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</si>
  <si>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</si>
  <si>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</si>
  <si>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</si>
  <si>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</si>
  <si>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</si>
  <si>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</si>
  <si>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</si>
  <si>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</si>
  <si>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</si>
  <si>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</si>
  <si>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</si>
  <si>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</si>
  <si>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</si>
  <si>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</si>
  <si>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</si>
  <si>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</si>
  <si>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</si>
  <si>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</si>
  <si>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</si>
  <si>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</si>
  <si>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</si>
  <si>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</si>
  <si>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</si>
  <si>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</si>
  <si>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</si>
  <si>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</si>
  <si>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</si>
  <si>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</si>
  <si>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</si>
  <si>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</si>
  <si>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</si>
  <si>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</si>
  <si>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</si>
  <si>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</si>
  <si>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</si>
  <si>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</si>
  <si>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</si>
  <si>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</si>
  <si>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</si>
  <si>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</si>
  <si>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</si>
  <si>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</si>
  <si>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</si>
  <si>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</si>
  <si>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</si>
  <si>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</si>
  <si>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</si>
  <si>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</si>
  <si>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</si>
  <si>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</si>
  <si>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</si>
  <si>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</si>
  <si>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</si>
  <si>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</si>
  <si>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</si>
  <si>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</si>
  <si>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</si>
  <si>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</si>
  <si>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</si>
  <si>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</si>
  <si>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</si>
  <si>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</si>
  <si>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</si>
  <si>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</si>
  <si>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</si>
  <si>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</si>
  <si>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</si>
  <si>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</si>
  <si>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</si>
  <si>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</si>
  <si>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</si>
  <si>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</si>
  <si>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</si>
  <si>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</si>
  <si>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</si>
  <si>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</si>
  <si>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</si>
  <si>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</si>
  <si>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</si>
  <si>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</si>
  <si>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</si>
  <si>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</si>
  <si>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</si>
  <si>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</si>
  <si>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</si>
  <si>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</si>
  <si>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</si>
  <si>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</si>
  <si>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</si>
  <si>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</si>
  <si>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</si>
  <si>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</si>
  <si>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</si>
  <si>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</si>
  <si>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</si>
  <si>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</si>
  <si>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</si>
  <si>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</si>
  <si>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</si>
  <si>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</si>
  <si>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</si>
  <si>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</si>
  <si>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</si>
  <si>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</si>
  <si>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</si>
  <si>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</si>
  <si>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</si>
  <si>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</si>
  <si>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</si>
  <si>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</si>
  <si>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</si>
  <si>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</si>
  <si>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</si>
  <si>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</si>
  <si>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</si>
  <si>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</si>
  <si>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</si>
  <si>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</si>
  <si>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</si>
  <si>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</si>
  <si>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</si>
  <si>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</si>
  <si>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</si>
  <si>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</si>
  <si>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</si>
  <si>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</si>
  <si>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</si>
  <si>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</si>
  <si>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</si>
  <si>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</si>
  <si>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</si>
  <si>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</si>
  <si>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</si>
  <si>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</si>
  <si>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</si>
  <si>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</si>
  <si>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</si>
  <si>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</si>
  <si>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</si>
  <si>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</si>
  <si>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</si>
  <si>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</si>
  <si>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</si>
  <si>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</si>
  <si>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</si>
  <si>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</si>
  <si>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</si>
  <si>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</si>
  <si>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</si>
  <si>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</si>
  <si>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</si>
  <si>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</si>
  <si>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</si>
  <si>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</si>
  <si>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</si>
  <si>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</si>
  <si>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</si>
  <si>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</si>
  <si>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</si>
  <si>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</si>
  <si>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</si>
  <si>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</si>
  <si>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</si>
  <si>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</si>
  <si>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</si>
  <si>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</si>
  <si>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</si>
  <si>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</si>
  <si>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</si>
  <si>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</si>
  <si>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</si>
  <si>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</si>
  <si>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</si>
  <si>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</si>
  <si>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</si>
  <si>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</si>
  <si>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</si>
  <si>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</si>
  <si>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</si>
  <si>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</si>
  <si>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</si>
  <si>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</si>
  <si>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</si>
  <si>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</si>
  <si>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</si>
  <si>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</si>
  <si>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</si>
  <si>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</si>
  <si>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</si>
  <si>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</si>
  <si>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</si>
  <si>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</si>
  <si>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</si>
  <si>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</si>
  <si>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</si>
  <si>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</si>
  <si>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</si>
  <si>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</si>
  <si>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</si>
  <si>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</si>
  <si>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</si>
  <si>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</si>
  <si>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</si>
  <si>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</si>
  <si>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</si>
  <si>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</si>
  <si>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</si>
  <si>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</si>
  <si>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</si>
  <si>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</si>
  <si>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</si>
  <si>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</si>
  <si>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</si>
  <si>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</si>
  <si>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</si>
  <si>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</si>
  <si>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</si>
  <si>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</si>
  <si>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</si>
  <si>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</si>
  <si>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</si>
  <si>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</si>
  <si>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</si>
  <si>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</si>
  <si>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</si>
  <si>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</si>
  <si>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</si>
  <si>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</si>
  <si>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</si>
  <si>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</si>
  <si>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</si>
  <si>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</si>
  <si>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</si>
  <si>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</si>
  <si>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</si>
  <si>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</si>
  <si>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</si>
  <si>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</si>
  <si>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</si>
  <si>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</si>
  <si>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</si>
  <si>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</si>
  <si>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</si>
  <si>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</si>
  <si>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</si>
  <si>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</si>
  <si>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</si>
  <si>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</si>
  <si>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</si>
  <si>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</si>
  <si>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</si>
  <si>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</si>
  <si>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</si>
  <si>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</si>
  <si>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</si>
  <si>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</si>
  <si>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</si>
  <si>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</si>
  <si>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</si>
  <si>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</si>
  <si>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</si>
  <si>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</si>
  <si>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</si>
  <si>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</si>
  <si>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</si>
  <si>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</si>
  <si>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</si>
  <si>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</si>
  <si>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</si>
  <si>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</si>
  <si>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</si>
  <si>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</si>
  <si>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</si>
  <si>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</si>
  <si>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</si>
  <si>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</si>
  <si>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</si>
  <si>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</si>
  <si>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</si>
  <si>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</si>
  <si>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</si>
  <si>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</si>
  <si>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</si>
  <si>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</si>
  <si>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</si>
  <si>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</si>
  <si>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</si>
  <si>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</si>
  <si>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</si>
  <si>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</si>
  <si>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</si>
  <si>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</si>
  <si>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</si>
  <si>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</si>
  <si>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</si>
  <si>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</si>
  <si>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</si>
  <si>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</si>
  <si>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</si>
  <si>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</si>
  <si>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</si>
  <si>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</si>
  <si>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</si>
  <si>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</si>
  <si>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</si>
  <si>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</si>
  <si>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</si>
  <si>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</si>
  <si>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</si>
  <si>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</si>
  <si>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</si>
  <si>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</si>
  <si>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</si>
  <si>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</si>
  <si>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</si>
  <si>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</si>
  <si>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</si>
  <si>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</si>
  <si>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</si>
  <si>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</si>
  <si>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</si>
  <si>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</si>
  <si>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</si>
  <si>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</si>
  <si>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</si>
  <si>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</si>
  <si>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</si>
  <si>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</si>
  <si>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</si>
  <si>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</si>
  <si>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</si>
  <si>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</si>
  <si>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</si>
  <si>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</si>
  <si>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</si>
  <si>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</si>
  <si>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</si>
  <si>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</si>
  <si>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</si>
  <si>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</si>
  <si>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</si>
  <si>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</si>
  <si>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</si>
  <si>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</si>
  <si>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</si>
  <si>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</si>
  <si>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</si>
  <si>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</si>
  <si>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</si>
  <si>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</si>
  <si>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</si>
  <si>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</si>
  <si>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</si>
  <si>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</si>
  <si>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</si>
  <si>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</si>
  <si>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</si>
  <si>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</si>
  <si>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</si>
  <si>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</si>
  <si>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</si>
  <si>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</si>
  <si>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</si>
  <si>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</si>
  <si>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</si>
  <si>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</si>
  <si>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</si>
  <si>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</si>
  <si>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</si>
  <si>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</si>
  <si>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</si>
  <si>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</si>
  <si>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</si>
  <si>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</si>
  <si>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</si>
  <si>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</si>
  <si>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</si>
  <si>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</si>
  <si>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</si>
  <si>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</si>
  <si>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</si>
  <si>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</si>
  <si>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</si>
  <si>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</si>
  <si>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</si>
  <si>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</si>
  <si>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</si>
  <si>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</si>
  <si>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</si>
  <si>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</si>
  <si>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</si>
  <si>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</si>
  <si>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</si>
  <si>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</si>
  <si>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</si>
  <si>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</si>
  <si>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</si>
  <si>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</si>
  <si>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</si>
  <si>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</si>
  <si>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</si>
  <si>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</si>
  <si>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</si>
  <si>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</si>
  <si>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</si>
  <si>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</si>
  <si>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</si>
  <si>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</si>
  <si>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</si>
  <si>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</si>
  <si>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</si>
  <si>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</si>
  <si>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</si>
  <si>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</si>
  <si>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</si>
  <si>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</si>
  <si>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</si>
  <si>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</si>
  <si>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</si>
  <si>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</si>
  <si>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</si>
  <si>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</si>
  <si>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</si>
  <si>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</si>
  <si>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</si>
  <si>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</si>
  <si>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</si>
  <si>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</si>
  <si>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</si>
  <si>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</si>
  <si>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</si>
  <si>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</si>
  <si>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</si>
  <si>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</si>
  <si>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</si>
  <si>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</si>
  <si>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</si>
  <si>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</si>
  <si>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</si>
  <si>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</si>
  <si>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</si>
  <si>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</si>
  <si>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</si>
  <si>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</si>
  <si>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</si>
  <si>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</si>
  <si>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</si>
  <si>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</si>
  <si>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</si>
  <si>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</si>
  <si>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</si>
  <si>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</si>
  <si>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</si>
  <si>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</si>
  <si>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</si>
  <si>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</si>
  <si>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</si>
  <si>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</si>
  <si>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</si>
  <si>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</si>
  <si>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</si>
  <si>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</si>
  <si>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</si>
  <si>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</si>
  <si>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</si>
  <si>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</si>
  <si>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</si>
  <si>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</si>
  <si>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</si>
  <si>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</si>
  <si>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</si>
  <si>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</si>
  <si>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</si>
  <si>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</si>
  <si>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</si>
  <si>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</si>
  <si>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</si>
  <si>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</si>
  <si>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</si>
  <si>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</si>
  <si>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</si>
  <si>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</si>
  <si>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</si>
  <si>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</si>
  <si>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</si>
  <si>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</si>
  <si>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</si>
  <si>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</si>
  <si>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</si>
  <si>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</si>
  <si>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</si>
  <si>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</si>
  <si>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</si>
  <si>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</si>
  <si>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</si>
  <si>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</si>
  <si>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</si>
  <si>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</si>
  <si>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</si>
  <si>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</si>
  <si>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</si>
  <si>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</si>
  <si>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</si>
  <si>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</si>
  <si>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</si>
  <si>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</si>
  <si>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</si>
  <si>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</si>
  <si>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</si>
  <si>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</si>
  <si>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</si>
  <si>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</si>
  <si>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</si>
  <si>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</si>
  <si>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</si>
  <si>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</si>
  <si>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</si>
  <si>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</si>
  <si>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</si>
  <si>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</si>
  <si>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</si>
  <si>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</si>
  <si>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</si>
  <si>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</si>
  <si>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</si>
  <si>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</si>
  <si>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</si>
  <si>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</si>
  <si>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</si>
  <si>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</si>
  <si>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</si>
  <si>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</si>
  <si>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</si>
  <si>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</si>
  <si>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</si>
  <si>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</si>
  <si>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</si>
  <si>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</si>
  <si>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</si>
  <si>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</si>
  <si>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</si>
  <si>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</si>
  <si>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</si>
  <si>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</si>
  <si>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</si>
  <si>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</si>
  <si>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</si>
  <si>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</si>
  <si>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</si>
  <si>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</si>
  <si>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</si>
  <si>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</si>
  <si>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</si>
  <si>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</si>
  <si>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</si>
  <si>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</si>
  <si>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</si>
  <si>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</si>
  <si>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</si>
  <si>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</si>
  <si>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</si>
  <si>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</si>
  <si>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</si>
  <si>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</si>
  <si>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</si>
  <si>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</si>
  <si>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</si>
  <si>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</si>
  <si>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</si>
  <si>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</si>
  <si>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</si>
  <si>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</si>
  <si>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</si>
  <si>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</si>
  <si>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</si>
  <si>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</si>
  <si>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</si>
  <si>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</si>
  <si>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</si>
  <si>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</si>
  <si>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</si>
  <si>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</si>
  <si>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</si>
  <si>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</si>
  <si>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</si>
  <si>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</si>
  <si>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</si>
  <si>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</si>
  <si>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</si>
  <si>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</si>
  <si>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</si>
  <si>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</si>
  <si>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</si>
  <si>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</si>
  <si>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</si>
  <si>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</si>
  <si>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</si>
  <si>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</si>
  <si>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</si>
  <si>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</si>
  <si>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</si>
  <si>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</si>
  <si>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</si>
  <si>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</si>
  <si>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</si>
  <si>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</si>
  <si>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</si>
  <si>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</si>
  <si>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</si>
  <si>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</si>
  <si>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</si>
  <si>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</si>
  <si>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</si>
  <si>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</si>
  <si>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</si>
  <si>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</si>
  <si>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</si>
  <si>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</si>
  <si>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</si>
  <si>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</si>
  <si>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</si>
  <si>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</si>
  <si>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</si>
  <si>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</si>
  <si>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</si>
  <si>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</si>
  <si>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</si>
  <si>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</si>
  <si>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</si>
  <si>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</si>
  <si>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</si>
  <si>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</si>
  <si>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</si>
  <si>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</si>
  <si>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</si>
  <si>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</si>
  <si>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</si>
  <si>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</si>
  <si>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</si>
  <si>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</si>
  <si>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</si>
  <si>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</si>
  <si>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</si>
  <si>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</si>
  <si>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</si>
  <si>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</si>
  <si>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</si>
  <si>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</si>
  <si>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</si>
  <si>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</si>
  <si>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</si>
  <si>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</si>
  <si>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</si>
  <si>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</si>
  <si>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</si>
  <si>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</si>
  <si>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</si>
  <si>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</si>
  <si>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</si>
  <si>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</si>
  <si>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</si>
  <si>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</si>
  <si>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</si>
  <si>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</si>
  <si>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</si>
  <si>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</si>
  <si>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</si>
  <si>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</si>
  <si>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</si>
  <si>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</si>
  <si>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</si>
  <si>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</si>
  <si>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</si>
  <si>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</si>
  <si>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</si>
  <si>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</si>
  <si>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</si>
  <si>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</si>
  <si>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</si>
  <si>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</si>
  <si>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</si>
  <si>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</si>
  <si>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</si>
  <si>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</si>
  <si>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</si>
  <si>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</si>
  <si>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</si>
  <si>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</si>
  <si>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</si>
  <si>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</si>
  <si>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</si>
  <si>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</si>
  <si>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</si>
  <si>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</si>
  <si>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</si>
  <si>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</si>
  <si>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</si>
  <si>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</si>
  <si>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</si>
  <si>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</si>
  <si>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</si>
  <si>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</si>
  <si>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</si>
  <si>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</si>
  <si>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</si>
  <si>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</si>
  <si>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</si>
  <si>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</si>
  <si>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</si>
  <si>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</si>
  <si>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</si>
  <si>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</si>
  <si>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</si>
  <si>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</si>
  <si>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</si>
  <si>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</si>
  <si>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</si>
  <si>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</si>
  <si>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</si>
  <si>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</si>
  <si>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</si>
  <si>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</si>
  <si>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</si>
  <si>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</si>
  <si>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</si>
  <si>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</si>
  <si>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</si>
  <si>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</si>
  <si>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</si>
  <si>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</si>
  <si>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</si>
  <si>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</si>
  <si>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</si>
  <si>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</si>
  <si>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</si>
  <si>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</si>
  <si>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</si>
  <si>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</si>
  <si>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</si>
  <si>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</si>
  <si>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</si>
  <si>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</si>
  <si>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</si>
  <si>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</si>
  <si>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</si>
  <si>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</si>
  <si>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</si>
  <si>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</si>
  <si>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</si>
  <si>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</si>
  <si>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</si>
  <si>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</si>
  <si>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</si>
  <si>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</si>
  <si>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</si>
  <si>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</si>
  <si>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</si>
  <si>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</si>
  <si>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</si>
  <si>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</si>
  <si>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</si>
  <si>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</si>
  <si>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</si>
  <si>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</si>
  <si>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</si>
  <si>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</si>
  <si>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</si>
  <si>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</si>
  <si>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</si>
  <si>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</si>
  <si>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</si>
  <si>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</si>
  <si>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</si>
  <si>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</si>
  <si>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</si>
  <si>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</si>
  <si>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</si>
  <si>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</si>
  <si>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</si>
  <si>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</si>
  <si>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</si>
  <si>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</si>
  <si>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</si>
  <si>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</si>
  <si>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</si>
  <si>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</si>
  <si>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</si>
  <si>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</si>
  <si>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</si>
  <si>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</si>
  <si>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</si>
  <si>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</si>
  <si>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</si>
  <si>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</si>
  <si>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</si>
  <si>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</si>
  <si>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</si>
  <si>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</si>
  <si>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</si>
  <si>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</si>
  <si>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</si>
  <si>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</si>
  <si>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</si>
  <si>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</si>
  <si>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</si>
  <si>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</si>
  <si>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</si>
  <si>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</si>
  <si>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</si>
  <si>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</si>
  <si>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</si>
  <si>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</si>
  <si>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</si>
  <si>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</si>
  <si>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</si>
  <si>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</si>
  <si>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</si>
  <si>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</si>
  <si>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</si>
  <si>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</si>
  <si>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</si>
  <si>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</si>
  <si>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</si>
  <si>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</si>
  <si>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</si>
  <si>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</si>
  <si>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</si>
  <si>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</si>
  <si>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</si>
  <si>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</si>
  <si>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</si>
  <si>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</si>
  <si>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</si>
  <si>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</si>
  <si>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</si>
  <si>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</si>
  <si>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</si>
  <si>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</si>
  <si>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</si>
  <si>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</si>
  <si>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</si>
  <si>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</si>
  <si>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</si>
  <si>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</si>
  <si>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</si>
  <si>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</si>
  <si>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</si>
  <si>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</si>
  <si>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</si>
  <si>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</si>
  <si>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</si>
  <si>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</si>
  <si>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</si>
  <si>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</si>
  <si>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</si>
  <si>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</si>
  <si>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</si>
  <si>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</si>
  <si>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</si>
  <si>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</si>
  <si>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</si>
  <si>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</si>
  <si>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</si>
  <si>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</si>
  <si>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</si>
  <si>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</si>
  <si>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</si>
  <si>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</si>
  <si>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</si>
  <si>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</si>
  <si>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</si>
  <si>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</si>
  <si>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</si>
  <si>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</si>
  <si>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</si>
  <si>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</si>
  <si>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</si>
  <si>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</si>
  <si>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</si>
  <si>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</si>
  <si>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</si>
  <si>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</si>
  <si>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</si>
  <si>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</si>
  <si>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</si>
  <si>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</si>
  <si>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</si>
  <si>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</si>
  <si>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</si>
  <si>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</si>
  <si>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</si>
  <si>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</si>
  <si>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</si>
  <si>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</si>
  <si>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</si>
  <si>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</si>
  <si>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</si>
  <si>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</si>
  <si>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</si>
  <si>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</si>
  <si>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</si>
  <si>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</si>
  <si>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</si>
  <si>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</si>
  <si>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</si>
  <si>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</si>
  <si>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</si>
  <si>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</si>
  <si>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</si>
  <si>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</si>
  <si>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</si>
  <si>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</si>
  <si>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</si>
  <si>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</si>
  <si>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</si>
  <si>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</si>
  <si>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</si>
  <si>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</si>
  <si>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</si>
  <si>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</si>
  <si>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</si>
  <si>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</si>
  <si>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</si>
  <si>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</si>
  <si>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</si>
  <si>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</si>
  <si>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</si>
  <si>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</si>
  <si>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</si>
  <si>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</si>
  <si>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</si>
  <si>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</si>
  <si>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</si>
  <si>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</si>
  <si>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</si>
  <si>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</si>
  <si>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</si>
  <si>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</si>
  <si>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</si>
  <si>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</si>
  <si>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</si>
  <si>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</si>
  <si>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</si>
  <si>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</si>
  <si>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</si>
  <si>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</si>
  <si>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</si>
  <si>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</si>
  <si>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</si>
  <si>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</si>
  <si>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</si>
  <si>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</si>
  <si>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</si>
  <si>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</si>
  <si>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</si>
  <si>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</si>
  <si>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</si>
  <si>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</si>
  <si>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</si>
  <si>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</si>
  <si>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</si>
  <si>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</si>
  <si>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</si>
  <si>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</si>
  <si>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</si>
  <si>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</si>
  <si>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</si>
  <si>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</si>
  <si>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</si>
  <si>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</si>
  <si>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</si>
  <si>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</si>
  <si>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</si>
  <si>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</si>
  <si>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</si>
  <si>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</si>
  <si>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</si>
  <si>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</si>
  <si>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</si>
  <si>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</si>
  <si>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</si>
  <si>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</si>
  <si>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</si>
  <si>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</si>
  <si>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</si>
  <si>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</si>
  <si>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</si>
  <si>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</si>
  <si>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</si>
  <si>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</si>
  <si>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</si>
  <si>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</si>
  <si>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</si>
  <si>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</si>
  <si>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</si>
  <si>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</si>
  <si>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</si>
  <si>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</si>
  <si>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</si>
  <si>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</si>
  <si>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</si>
  <si>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</si>
  <si>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</si>
  <si>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</si>
  <si>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</si>
  <si>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</si>
  <si>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</si>
  <si>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</si>
  <si>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</si>
  <si>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</si>
  <si>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</si>
  <si>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</si>
  <si>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</si>
  <si>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</si>
  <si>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</si>
  <si>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</si>
  <si>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</si>
  <si>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</si>
  <si>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</si>
  <si>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</si>
  <si>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</si>
  <si>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</si>
  <si>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</si>
  <si>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</si>
  <si>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</si>
  <si>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</si>
  <si>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</si>
  <si>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</si>
  <si>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</si>
  <si>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</si>
  <si>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</si>
  <si>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</si>
  <si>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</si>
  <si>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</si>
  <si>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</si>
  <si>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</si>
  <si>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</si>
  <si>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</si>
  <si>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</si>
  <si>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</si>
  <si>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</si>
  <si>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</si>
  <si>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</si>
  <si>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</si>
  <si>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</si>
  <si>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</si>
  <si>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</si>
  <si>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</si>
  <si>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</si>
  <si>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</si>
  <si>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</si>
  <si>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</si>
  <si>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</si>
  <si>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</si>
  <si>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</si>
  <si>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</si>
  <si>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</si>
  <si>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</si>
  <si>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</si>
  <si>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</si>
  <si>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</si>
  <si>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</si>
  <si>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</si>
  <si>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</si>
  <si>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</si>
  <si>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</si>
  <si>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</si>
  <si>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</si>
  <si>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</si>
  <si>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</si>
  <si>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</si>
  <si>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</si>
  <si>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</si>
  <si>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</si>
  <si>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</si>
  <si>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</si>
  <si>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</si>
  <si>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</si>
  <si>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</si>
  <si>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</si>
  <si>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</si>
  <si>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</si>
  <si>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</si>
  <si>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</si>
  <si>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</si>
  <si>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</si>
  <si>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</si>
  <si>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</si>
  <si>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</si>
  <si>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</si>
  <si>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</si>
  <si>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</si>
  <si>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</si>
  <si>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</si>
  <si>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</si>
  <si>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</si>
  <si>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</si>
  <si>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</si>
  <si>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</si>
  <si>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</si>
  <si>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</si>
  <si>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</si>
  <si>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</si>
  <si>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</si>
  <si>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</si>
  <si>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</si>
  <si>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</si>
  <si>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</si>
  <si>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</si>
  <si>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</si>
  <si>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</si>
  <si>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</si>
  <si>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</si>
  <si>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</si>
  <si>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</si>
  <si>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</si>
  <si>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</si>
  <si>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</si>
  <si>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</si>
  <si>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</si>
  <si>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</si>
  <si>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</si>
  <si>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</si>
  <si>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</si>
  <si>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</si>
  <si>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</si>
  <si>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</si>
  <si>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</si>
  <si>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</si>
  <si>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</si>
  <si>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</si>
  <si>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</si>
  <si>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</si>
  <si>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</si>
  <si>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</si>
  <si>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</si>
  <si>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</si>
  <si>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</si>
  <si>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</si>
  <si>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</si>
  <si>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</si>
  <si>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</si>
  <si>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</si>
  <si>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</si>
  <si>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</si>
  <si>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</si>
  <si>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</si>
  <si>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</si>
  <si>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</si>
  <si>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</si>
  <si>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</si>
  <si>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</si>
  <si>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</si>
  <si>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</si>
  <si>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</si>
  <si>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</si>
  <si>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</si>
  <si>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</si>
  <si>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</si>
  <si>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</si>
  <si>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</si>
  <si>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</si>
  <si>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</si>
  <si>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</si>
  <si>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</si>
  <si>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</si>
  <si>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</si>
  <si>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</si>
  <si>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</si>
  <si>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</si>
  <si>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</si>
  <si>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</si>
  <si>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</si>
  <si>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</si>
  <si>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</si>
  <si>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</si>
  <si>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</si>
  <si>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</si>
  <si>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</si>
  <si>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</si>
  <si>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</si>
  <si>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</si>
  <si>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</si>
  <si>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</si>
  <si>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</si>
  <si>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</si>
  <si>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</si>
  <si>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</si>
  <si>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</si>
  <si>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</si>
  <si>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</si>
  <si>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</si>
  <si>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</si>
  <si>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</si>
  <si>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</si>
  <si>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</si>
  <si>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</si>
  <si>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</si>
  <si>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</si>
  <si>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</si>
  <si>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</si>
  <si>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</si>
  <si>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</si>
  <si>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</si>
  <si>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</si>
  <si>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</si>
  <si>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</si>
  <si>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</si>
  <si>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</si>
  <si>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</si>
  <si>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</si>
  <si>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</si>
  <si>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</si>
  <si>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</si>
  <si>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</si>
  <si>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</si>
  <si>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</si>
  <si>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</si>
  <si>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</si>
  <si>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</si>
  <si>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</si>
  <si>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</si>
  <si>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</si>
  <si>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</si>
  <si>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</si>
  <si>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</si>
  <si>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</si>
  <si>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</si>
  <si>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</si>
  <si>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</si>
  <si>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</si>
  <si>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</si>
  <si>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</si>
  <si>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</si>
  <si>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</si>
  <si>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</si>
  <si>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</si>
  <si>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</si>
  <si>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</si>
  <si>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</si>
  <si>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</si>
  <si>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</si>
  <si>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</si>
  <si>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</si>
  <si>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</si>
  <si>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</si>
  <si>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</si>
  <si>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</si>
  <si>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</si>
  <si>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</si>
  <si>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</si>
  <si>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</si>
  <si>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</si>
  <si>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</si>
  <si>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</si>
  <si>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</si>
  <si>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</si>
  <si>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</si>
  <si>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</si>
  <si>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</si>
  <si>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</si>
  <si>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</si>
  <si>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</si>
  <si>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</si>
  <si>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</si>
  <si>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</si>
  <si>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</si>
  <si>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</si>
  <si>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</si>
  <si>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</si>
  <si>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</si>
  <si>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</si>
  <si>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</si>
  <si>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</si>
  <si>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</si>
  <si>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</si>
  <si>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</si>
  <si>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</si>
  <si>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</si>
  <si>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</si>
  <si>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</si>
  <si>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</si>
  <si>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</si>
  <si>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</si>
  <si>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</si>
  <si>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</si>
  <si>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</si>
  <si>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</si>
  <si>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</si>
  <si>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</si>
  <si>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</si>
  <si>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</si>
  <si>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</si>
  <si>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</si>
  <si>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</si>
  <si>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</si>
  <si>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</si>
  <si>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</si>
  <si>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</si>
  <si>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</si>
  <si>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</si>
  <si>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</si>
  <si>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</si>
  <si>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</si>
  <si>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</si>
  <si>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</si>
  <si>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</si>
  <si>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</si>
  <si>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</si>
  <si>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</si>
  <si>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</si>
  <si>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</si>
  <si>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</si>
  <si>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</si>
  <si>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</si>
  <si>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</si>
  <si>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</si>
  <si>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</si>
  <si>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</si>
  <si>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</si>
  <si>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</si>
  <si>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</si>
  <si>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</si>
  <si>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</si>
  <si>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</si>
  <si>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</si>
  <si>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</si>
  <si>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</si>
  <si>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</si>
  <si>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</si>
  <si>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</si>
  <si>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</si>
  <si>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</si>
  <si>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</si>
  <si>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</si>
  <si>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</si>
  <si>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</si>
  <si>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</si>
  <si>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</si>
  <si>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</si>
  <si>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</si>
  <si>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</si>
  <si>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</si>
  <si>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</si>
  <si>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</si>
  <si>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</si>
  <si>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</si>
  <si>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</si>
  <si>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</si>
  <si>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</si>
  <si>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</si>
  <si>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</si>
  <si>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</si>
  <si>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</si>
  <si>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</si>
  <si>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</si>
  <si>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</si>
  <si>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</si>
  <si>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</si>
  <si>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</si>
  <si>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</si>
  <si>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</si>
  <si>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</si>
  <si>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</si>
  <si>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</si>
  <si>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</si>
  <si>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</si>
  <si>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</si>
  <si>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</si>
  <si>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</si>
  <si>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</si>
  <si>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</si>
  <si>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</si>
  <si>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</si>
  <si>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</si>
  <si>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</si>
  <si>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</si>
  <si>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</si>
  <si>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</si>
  <si>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</si>
  <si>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</si>
  <si>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</si>
  <si>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</si>
  <si>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</si>
  <si>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</si>
  <si>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</si>
  <si>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</si>
  <si>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</si>
  <si>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</si>
  <si>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</si>
  <si>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</si>
  <si>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</si>
  <si>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</si>
  <si>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</si>
  <si>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</si>
  <si>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</si>
  <si>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</si>
  <si>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</si>
  <si>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</si>
  <si>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</si>
  <si>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</si>
  <si>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</si>
  <si>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</si>
  <si>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</si>
  <si>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</si>
  <si>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</si>
  <si>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</si>
  <si>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</si>
  <si>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</si>
  <si>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</si>
  <si>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</si>
  <si>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</si>
  <si>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</si>
  <si>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</si>
  <si>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</si>
  <si>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</si>
  <si>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</si>
  <si>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</si>
  <si>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</si>
  <si>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</si>
  <si>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</si>
  <si>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</si>
  <si>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</si>
  <si>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</si>
  <si>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</si>
  <si>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</si>
  <si>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</si>
  <si>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</si>
  <si>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</si>
  <si>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</si>
  <si>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</si>
  <si>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</si>
  <si>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</si>
  <si>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</si>
  <si>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</si>
  <si>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</si>
  <si>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</si>
  <si>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</si>
  <si>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</si>
  <si>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</si>
  <si>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</si>
  <si>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</si>
  <si>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</si>
  <si>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</si>
  <si>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</si>
  <si>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</si>
  <si>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</si>
  <si>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</si>
  <si>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</si>
  <si>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</si>
  <si>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</si>
  <si>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</si>
  <si>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</si>
  <si>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</si>
  <si>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</si>
  <si>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</si>
  <si>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</si>
  <si>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</si>
  <si>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</si>
  <si>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</si>
  <si>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</si>
  <si>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</si>
  <si>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</si>
  <si>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</si>
  <si>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</si>
  <si>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</si>
  <si>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</si>
  <si>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</si>
  <si>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</si>
  <si>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</si>
  <si>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</si>
  <si>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</si>
  <si>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</si>
  <si>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</si>
  <si>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</si>
  <si>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</si>
  <si>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</si>
  <si>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</si>
  <si>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</si>
  <si>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</si>
  <si>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</si>
  <si>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</si>
  <si>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</si>
  <si>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</si>
  <si>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</si>
  <si>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</si>
  <si>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</si>
  <si>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</si>
  <si>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</si>
  <si>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</si>
  <si>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</si>
  <si>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</si>
  <si>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</si>
  <si>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</si>
  <si>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</si>
  <si>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</si>
  <si>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</si>
  <si>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</si>
  <si>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</si>
  <si>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</si>
  <si>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</si>
  <si>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</si>
  <si>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</si>
  <si>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</si>
  <si>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</si>
  <si>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</si>
  <si>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</si>
  <si>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</si>
  <si>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</si>
  <si>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</si>
  <si>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</si>
  <si>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</si>
  <si>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</si>
  <si>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</si>
  <si>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</si>
  <si>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</si>
  <si>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</si>
  <si>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</si>
  <si>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</si>
  <si>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</si>
  <si>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</si>
  <si>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</si>
  <si>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</si>
  <si>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</si>
  <si>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</si>
  <si>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</si>
  <si>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</si>
  <si>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</si>
  <si>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</si>
  <si>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</si>
  <si>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</si>
  <si>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</si>
  <si>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</si>
  <si>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</si>
  <si>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</si>
  <si>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</si>
  <si>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</si>
  <si>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</si>
  <si>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</si>
  <si>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</si>
  <si>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</si>
  <si>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</si>
  <si>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</si>
  <si>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</si>
  <si>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</si>
  <si>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</si>
  <si>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</si>
  <si>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</si>
  <si>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</si>
  <si>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</si>
  <si>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</si>
  <si>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</si>
  <si>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</si>
  <si>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</si>
  <si>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</si>
  <si>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</si>
  <si>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</si>
  <si>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</si>
  <si>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</si>
  <si>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</si>
  <si>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</si>
  <si>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</si>
  <si>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</si>
  <si>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</si>
  <si>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</si>
  <si>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</si>
  <si>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</si>
  <si>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</si>
  <si>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</si>
  <si>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</si>
  <si>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</si>
  <si>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</si>
  <si>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</si>
  <si>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</si>
  <si>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</si>
  <si>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</si>
  <si>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</si>
  <si>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</si>
  <si>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</si>
  <si>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</si>
  <si>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</si>
  <si>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</si>
  <si>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</si>
  <si>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</si>
  <si>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</si>
  <si>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</si>
  <si>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</si>
  <si>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</si>
  <si>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</si>
  <si>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</si>
  <si>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</si>
  <si>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</si>
  <si>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</si>
  <si>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</si>
  <si>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</si>
  <si>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</si>
  <si>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</si>
  <si>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</si>
  <si>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</si>
  <si>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</si>
  <si>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</si>
  <si>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</si>
  <si>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</si>
  <si>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</si>
  <si>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</si>
  <si>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</si>
  <si>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</si>
  <si>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</si>
  <si>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</si>
  <si>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</si>
  <si>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</si>
  <si>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</si>
  <si>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</si>
  <si>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</si>
  <si>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</si>
  <si>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</si>
  <si>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</si>
  <si>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</si>
  <si>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</si>
  <si>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</si>
  <si>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</si>
  <si>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</si>
  <si>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</si>
  <si>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</si>
  <si>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</si>
  <si>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</si>
  <si>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</si>
  <si>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</si>
  <si>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</si>
  <si>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</si>
  <si>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</si>
  <si>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</si>
  <si>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</si>
  <si>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</si>
  <si>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</si>
  <si>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</si>
  <si>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</si>
  <si>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</si>
  <si>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</si>
  <si>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</si>
  <si>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</si>
  <si>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</si>
  <si>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</si>
  <si>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</si>
  <si>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</si>
  <si>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</si>
  <si>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</si>
  <si>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</si>
  <si>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</si>
  <si>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</si>
  <si>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</si>
  <si>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</si>
  <si>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</si>
  <si>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</si>
  <si>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</si>
  <si>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</si>
  <si>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</si>
  <si>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</si>
  <si>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</si>
  <si>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</si>
  <si>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</si>
  <si>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</si>
  <si>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</si>
  <si>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</si>
  <si>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</si>
  <si>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</si>
  <si>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</si>
  <si>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</si>
  <si>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</si>
  <si>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</si>
  <si>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</si>
  <si>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</si>
  <si>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</si>
  <si>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</si>
  <si>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</si>
  <si>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</si>
  <si>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</si>
  <si>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</si>
  <si>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</si>
  <si>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</si>
  <si>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</si>
  <si>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</si>
  <si>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</si>
  <si>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</si>
  <si>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</si>
  <si>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</si>
  <si>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</si>
  <si>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</si>
  <si>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</si>
  <si>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</si>
  <si>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</si>
  <si>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</si>
  <si>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</si>
  <si>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</si>
  <si>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</si>
  <si>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</si>
  <si>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</si>
  <si>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</si>
  <si>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</si>
  <si>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</si>
  <si>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</si>
  <si>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</si>
  <si>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</si>
  <si>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</si>
  <si>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</si>
  <si>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</si>
  <si>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</si>
  <si>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</si>
  <si>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</si>
  <si>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</si>
  <si>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</si>
  <si>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</si>
  <si>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</si>
  <si>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</si>
  <si>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</si>
  <si>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</si>
  <si>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</si>
  <si>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</si>
  <si>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</si>
  <si>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</si>
  <si>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</si>
  <si>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</si>
  <si>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</si>
  <si>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</si>
  <si>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</si>
  <si>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</si>
  <si>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</si>
  <si>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</si>
  <si>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</si>
  <si>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</si>
  <si>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</si>
  <si>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</si>
  <si>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</si>
  <si>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</si>
  <si>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</si>
  <si>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</si>
  <si>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</si>
  <si>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</si>
  <si>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</si>
  <si>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</si>
  <si>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</si>
  <si>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</si>
  <si>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</si>
  <si>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</si>
  <si>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</si>
  <si>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</si>
  <si>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</si>
  <si>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</si>
  <si>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</si>
  <si>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</si>
  <si>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</si>
  <si>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</si>
  <si>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</si>
  <si>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</si>
  <si>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</si>
  <si>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</si>
  <si>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</si>
  <si>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</si>
  <si>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</si>
  <si>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</si>
  <si>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</si>
  <si>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</si>
  <si>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</si>
  <si>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</si>
  <si>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</si>
  <si>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</si>
  <si>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</si>
  <si>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</si>
  <si>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</si>
  <si>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</si>
  <si>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</si>
  <si>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</si>
  <si>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</si>
  <si>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</si>
  <si>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</si>
  <si>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</si>
  <si>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</si>
  <si>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</si>
  <si>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</si>
  <si>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</si>
  <si>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</si>
  <si>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</si>
  <si>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</si>
  <si>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</si>
  <si>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</si>
  <si>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</si>
  <si>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</si>
  <si>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</si>
  <si>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</si>
  <si>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</si>
  <si>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</si>
  <si>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</si>
  <si>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</si>
  <si>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</si>
  <si>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</si>
  <si>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</si>
  <si>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</si>
  <si>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</si>
  <si>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</si>
  <si>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</si>
  <si>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</si>
  <si>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</si>
  <si>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</si>
  <si>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</si>
  <si>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</si>
  <si>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</si>
  <si>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</si>
  <si>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</si>
  <si>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</si>
  <si>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</si>
  <si>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</si>
  <si>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</si>
  <si>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</si>
  <si>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</si>
  <si>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</si>
  <si>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</si>
  <si>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</si>
  <si>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</si>
  <si>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</si>
  <si>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</si>
  <si>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</si>
  <si>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</si>
  <si>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</si>
  <si>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</si>
  <si>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</si>
  <si>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</si>
  <si>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</si>
  <si>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</si>
  <si>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</si>
  <si>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</si>
  <si>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</si>
  <si>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</si>
  <si>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</si>
  <si>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</si>
  <si>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</si>
  <si>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</si>
  <si>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</si>
  <si>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</si>
  <si>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</si>
  <si>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</si>
  <si>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</si>
  <si>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</si>
  <si>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</si>
  <si>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</si>
  <si>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</si>
  <si>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</si>
  <si>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</si>
  <si>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</si>
  <si>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</si>
  <si>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</si>
  <si>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</si>
  <si>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</si>
  <si>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</si>
  <si>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</si>
  <si>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</si>
  <si>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</si>
  <si>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</si>
  <si>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</si>
  <si>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</si>
  <si>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</si>
  <si>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</si>
  <si>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</si>
  <si>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</si>
  <si>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</si>
  <si>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</si>
  <si>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</si>
  <si>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</si>
  <si>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</si>
  <si>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</si>
  <si>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</si>
  <si>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</si>
  <si>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</si>
  <si>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</si>
  <si>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</si>
  <si>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</si>
  <si>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</si>
  <si>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</si>
  <si>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</si>
  <si>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</si>
  <si>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</si>
  <si>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</si>
  <si>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</si>
  <si>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</si>
  <si>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</si>
  <si>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</si>
  <si>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</si>
  <si>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</si>
  <si>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</si>
  <si>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</si>
  <si>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</si>
  <si>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</si>
  <si>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</si>
  <si>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</si>
  <si>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</si>
  <si>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</si>
  <si>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</si>
  <si>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</si>
  <si>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</si>
  <si>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</si>
  <si>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</si>
  <si>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</si>
  <si>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</si>
  <si>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</si>
  <si>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</si>
  <si>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</si>
  <si>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</si>
  <si>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</si>
  <si>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</si>
  <si>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</si>
  <si>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</si>
  <si>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</si>
  <si>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</si>
  <si>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</si>
  <si>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</si>
  <si>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</si>
  <si>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</si>
  <si>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</si>
  <si>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</si>
  <si>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</si>
  <si>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</si>
  <si>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</si>
  <si>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</si>
  <si>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</si>
  <si>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</si>
  <si>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</si>
  <si>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</si>
  <si>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</si>
  <si>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</si>
  <si>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</si>
  <si>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</si>
  <si>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</si>
  <si>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</si>
  <si>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</si>
  <si>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</si>
  <si>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</si>
  <si>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</si>
  <si>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</si>
  <si>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</si>
  <si>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</si>
  <si>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</si>
  <si>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</si>
  <si>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</si>
  <si>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</si>
  <si>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</si>
  <si>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</si>
  <si>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</si>
  <si>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</si>
  <si>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</si>
  <si>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</si>
  <si>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</si>
  <si>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</si>
  <si>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</si>
  <si>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</si>
  <si>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</si>
  <si>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</si>
  <si>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</si>
  <si>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</si>
  <si>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</si>
  <si>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</si>
  <si>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</si>
  <si>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</si>
  <si>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</si>
  <si>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</si>
  <si>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</si>
  <si>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</si>
  <si>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</si>
  <si>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</si>
  <si>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</si>
  <si>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</si>
  <si>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</si>
  <si>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</si>
  <si>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</si>
  <si>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</si>
  <si>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</si>
  <si>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</si>
  <si>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</si>
  <si>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</si>
  <si>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</si>
  <si>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</si>
  <si>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</si>
  <si>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</si>
  <si>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</si>
  <si>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</si>
  <si>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</si>
  <si>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</si>
  <si>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</si>
  <si>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</si>
  <si>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</si>
  <si>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</si>
  <si>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</si>
  <si>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</si>
  <si>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</si>
  <si>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</si>
  <si>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</si>
  <si>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</si>
  <si>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</si>
  <si>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</si>
  <si>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</si>
  <si>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</si>
  <si>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</si>
  <si>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</si>
  <si>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</si>
  <si>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</si>
  <si>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</si>
  <si>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</si>
  <si>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</si>
  <si>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</si>
  <si>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</si>
  <si>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</si>
  <si>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</si>
  <si>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</si>
  <si>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</si>
  <si>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</si>
  <si>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</si>
  <si>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</si>
  <si>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</si>
  <si>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</si>
  <si>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</si>
  <si>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</si>
  <si>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</si>
  <si>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</si>
  <si>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</si>
  <si>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</si>
  <si>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</si>
  <si>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</si>
  <si>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</si>
  <si>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</si>
  <si>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</si>
  <si>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</si>
  <si>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</si>
  <si>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</si>
  <si>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</si>
  <si>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</si>
  <si>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</si>
  <si>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</si>
  <si>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</si>
  <si>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</si>
  <si>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</si>
  <si>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</si>
  <si>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</si>
  <si>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</si>
  <si>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</si>
  <si>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</si>
  <si>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</si>
  <si>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</si>
  <si>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</si>
  <si>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</si>
  <si>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</si>
  <si>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</si>
  <si>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</si>
  <si>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</si>
  <si>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</si>
  <si>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</si>
  <si>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</si>
  <si>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</si>
  <si>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</si>
  <si>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</si>
  <si>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</si>
  <si>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</si>
  <si>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</si>
  <si>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</si>
  <si>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</si>
  <si>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</si>
  <si>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</si>
  <si>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</si>
  <si>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</si>
  <si>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</si>
  <si>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</si>
  <si>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</si>
  <si>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</si>
  <si>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</si>
  <si>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</si>
  <si>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</si>
  <si>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</si>
  <si>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</si>
  <si>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</si>
  <si>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</si>
  <si>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</si>
  <si>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</si>
  <si>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</si>
  <si>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</si>
  <si>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</si>
  <si>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</si>
  <si>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</si>
  <si>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</si>
  <si>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</si>
  <si>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</si>
  <si>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</si>
  <si>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</si>
  <si>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</si>
  <si>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</si>
  <si>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</si>
  <si>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</si>
  <si>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</si>
  <si>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</si>
  <si>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</si>
  <si>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</si>
  <si>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</si>
  <si>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</si>
  <si>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</si>
  <si>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</si>
  <si>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</si>
  <si>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</si>
  <si>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</si>
  <si>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</si>
  <si>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</si>
  <si>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</si>
  <si>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</si>
  <si>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</si>
  <si>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</si>
  <si>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</si>
  <si>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</si>
  <si>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</si>
  <si>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</si>
  <si>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</si>
  <si>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</si>
  <si>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</si>
  <si>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</si>
  <si>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</si>
  <si>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</si>
  <si>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</si>
  <si>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</si>
  <si>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</si>
  <si>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</si>
  <si>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</si>
  <si>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</si>
  <si>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</si>
  <si>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</si>
  <si>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</si>
  <si>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</si>
  <si>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</si>
  <si>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</si>
  <si>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</si>
  <si>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</si>
  <si>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</si>
  <si>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</si>
  <si>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</si>
  <si>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</si>
  <si>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</si>
  <si>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</si>
  <si>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</si>
  <si>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</si>
  <si>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</si>
  <si>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</si>
  <si>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</si>
  <si>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</si>
  <si>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</si>
  <si>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</si>
  <si>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</si>
  <si>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</si>
  <si>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</si>
  <si>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</si>
  <si>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</si>
  <si>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</si>
  <si>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</si>
  <si>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</si>
  <si>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</si>
  <si>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</si>
  <si>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</si>
  <si>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</si>
  <si>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</si>
  <si>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</si>
  <si>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</si>
  <si>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</si>
  <si>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</si>
  <si>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</si>
  <si>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</si>
  <si>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</si>
  <si>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</si>
  <si>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</si>
  <si>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</si>
  <si>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</si>
  <si>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</si>
  <si>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</si>
  <si>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</si>
  <si>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</si>
  <si>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</si>
  <si>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</si>
  <si>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</si>
  <si>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</si>
  <si>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</si>
  <si>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</si>
  <si>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</si>
  <si>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</si>
  <si>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</si>
  <si>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</si>
  <si>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</si>
  <si>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</si>
  <si>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</si>
  <si>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</si>
  <si>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</si>
  <si>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</si>
  <si>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</si>
  <si>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</si>
  <si>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</si>
  <si>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</si>
  <si>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</si>
  <si>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</si>
  <si>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</si>
  <si>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</si>
  <si>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</si>
  <si>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</si>
  <si>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</si>
  <si>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</si>
  <si>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</si>
  <si>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</si>
  <si>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</si>
  <si>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</si>
  <si>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</si>
  <si>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</si>
  <si>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</si>
  <si>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</si>
  <si>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</si>
  <si>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</si>
  <si>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</si>
  <si>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</si>
  <si>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</si>
  <si>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</si>
  <si>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</si>
  <si>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</si>
  <si>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</si>
  <si>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</si>
  <si>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</si>
  <si>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</si>
  <si>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</si>
  <si>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</si>
  <si>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</si>
  <si>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</si>
  <si>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</si>
  <si>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</si>
  <si>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</si>
  <si>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</si>
  <si>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</si>
  <si>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</si>
  <si>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</si>
  <si>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</si>
  <si>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</si>
  <si>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</si>
  <si>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</si>
  <si>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</si>
  <si>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</si>
  <si>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</si>
  <si>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</si>
  <si>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</si>
  <si>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</si>
  <si>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</si>
  <si>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</si>
  <si>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</si>
  <si>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</si>
  <si>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</si>
  <si>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</si>
  <si>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</si>
  <si>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</si>
  <si>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</si>
  <si>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</si>
  <si>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</si>
  <si>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</si>
  <si>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</si>
  <si>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</si>
  <si>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</si>
  <si>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</si>
  <si>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</si>
  <si>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</si>
  <si>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</si>
  <si>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</si>
  <si>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</si>
  <si>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</si>
  <si>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</si>
  <si>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</si>
  <si>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</si>
  <si>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</si>
  <si>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</si>
  <si>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</si>
  <si>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</si>
  <si>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</si>
  <si>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</si>
  <si>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</si>
  <si>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</si>
  <si>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</si>
  <si>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</si>
  <si>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</si>
  <si>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</si>
  <si>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</si>
  <si>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</si>
  <si>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</si>
  <si>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</si>
  <si>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</si>
  <si>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</si>
  <si>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</si>
  <si>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</si>
  <si>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</si>
  <si>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</si>
  <si>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</si>
  <si>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</si>
  <si>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</si>
  <si>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</si>
  <si>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</si>
  <si>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</si>
  <si>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</si>
  <si>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</si>
  <si>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</si>
  <si>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</si>
  <si>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</si>
  <si>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</si>
  <si>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</si>
  <si>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</si>
  <si>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</si>
  <si>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</si>
  <si>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</si>
  <si>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</si>
  <si>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</si>
  <si>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</si>
  <si>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</si>
  <si>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</si>
  <si>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</si>
  <si>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</si>
  <si>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</si>
  <si>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</si>
  <si>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</si>
  <si>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</si>
  <si>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</si>
  <si>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</si>
  <si>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</si>
  <si>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</si>
  <si>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</si>
  <si>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</si>
  <si>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</si>
  <si>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</si>
  <si>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</si>
  <si>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</si>
  <si>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</si>
  <si>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</si>
  <si>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</si>
  <si>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</si>
  <si>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</si>
  <si>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</si>
  <si>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</si>
  <si>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</si>
  <si>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</si>
  <si>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</si>
  <si>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</si>
  <si>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</si>
  <si>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</si>
  <si>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</si>
  <si>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</si>
  <si>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</si>
  <si>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</si>
  <si>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</si>
  <si>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</si>
  <si>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</si>
  <si>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</si>
  <si>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</si>
  <si>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</si>
  <si>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</si>
  <si>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</si>
  <si>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</si>
  <si>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</si>
  <si>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</si>
  <si>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</si>
  <si>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</si>
  <si>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</si>
  <si>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</si>
  <si>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</si>
  <si>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</si>
  <si>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</si>
  <si>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</si>
  <si>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</si>
  <si>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</si>
  <si>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</si>
  <si>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</si>
  <si>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</si>
  <si>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</si>
  <si>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</si>
  <si>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</si>
  <si>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</si>
  <si>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</si>
  <si>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</si>
  <si>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</si>
  <si>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</si>
  <si>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</si>
  <si>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</si>
  <si>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</si>
  <si>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</si>
  <si>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</si>
  <si>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</si>
  <si>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</si>
  <si>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</si>
  <si>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</si>
  <si>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</si>
  <si>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</si>
  <si>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</si>
  <si>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</si>
  <si>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</si>
  <si>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</si>
  <si>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</si>
  <si>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</si>
  <si>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</si>
  <si>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</si>
  <si>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</si>
  <si>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</si>
  <si>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</si>
  <si>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</si>
  <si>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</si>
  <si>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</si>
  <si>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</si>
  <si>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</si>
  <si>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</si>
  <si>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</si>
  <si>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</si>
  <si>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</si>
  <si>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</si>
  <si>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</si>
  <si>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</si>
  <si>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</si>
  <si>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</si>
  <si>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</si>
  <si>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</si>
  <si>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</si>
  <si>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</si>
  <si>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</si>
  <si>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</si>
  <si>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</si>
  <si>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</si>
  <si>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</si>
  <si>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</si>
  <si>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</si>
  <si>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</si>
  <si>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</si>
  <si>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</si>
  <si>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</si>
  <si>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</si>
  <si>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</si>
  <si>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</si>
  <si>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</si>
  <si>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</si>
  <si>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</si>
  <si>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</si>
  <si>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</si>
  <si>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</si>
  <si>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</si>
  <si>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</si>
  <si>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</si>
  <si>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</si>
  <si>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</si>
  <si>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</si>
  <si>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</si>
  <si>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</si>
  <si>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</si>
  <si>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</si>
  <si>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</si>
  <si>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</si>
  <si>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</si>
  <si>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</si>
  <si>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</si>
  <si>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</si>
  <si>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</si>
  <si>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</si>
  <si>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</si>
  <si>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</si>
  <si>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</si>
  <si>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</si>
  <si>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</si>
  <si>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</si>
  <si>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</si>
  <si>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</si>
  <si>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</si>
  <si>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</si>
  <si>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</si>
  <si>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</si>
  <si>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</si>
  <si>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</si>
  <si>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</si>
  <si>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</si>
  <si>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</si>
  <si>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</si>
  <si>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</si>
  <si>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</si>
  <si>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</si>
  <si>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</si>
  <si>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</si>
  <si>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</si>
  <si>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</si>
  <si>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</si>
  <si>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</si>
  <si>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</si>
  <si>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</si>
  <si>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</si>
  <si>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</si>
  <si>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</si>
  <si>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</si>
  <si>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</si>
  <si>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</si>
  <si>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</si>
  <si>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</si>
  <si>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</si>
  <si>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</si>
  <si>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</si>
  <si>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</si>
  <si>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</si>
  <si>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</si>
  <si>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</si>
  <si>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</si>
  <si>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</si>
  <si>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</si>
  <si>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</si>
  <si>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</si>
  <si>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</si>
  <si>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</si>
  <si>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</si>
  <si>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</si>
  <si>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</si>
  <si>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</si>
  <si>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</si>
  <si>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</si>
  <si>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</si>
  <si>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</si>
  <si>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</si>
  <si>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</si>
  <si>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</si>
  <si>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</si>
  <si>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</si>
  <si>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</si>
  <si>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</si>
  <si>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</si>
  <si>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</si>
  <si>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</si>
  <si>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</si>
  <si>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</si>
  <si>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</si>
  <si>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</si>
  <si>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</si>
  <si>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</si>
  <si>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</si>
  <si>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</si>
  <si>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</si>
  <si>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</si>
  <si>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</si>
  <si>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</si>
  <si>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</si>
  <si>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</si>
  <si>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</si>
  <si>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</si>
  <si>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</si>
  <si>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</si>
  <si>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</si>
  <si>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</si>
  <si>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</si>
  <si>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</si>
  <si>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</si>
  <si>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</si>
  <si>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</si>
  <si>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</si>
  <si>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</si>
  <si>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</si>
  <si>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</si>
  <si>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</si>
  <si>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</si>
  <si>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</si>
  <si>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</si>
  <si>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</si>
  <si>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</si>
  <si>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</si>
  <si>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</si>
  <si>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</si>
  <si>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</si>
  <si>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</si>
  <si>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</si>
  <si>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</si>
  <si>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</si>
  <si>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</si>
  <si>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</si>
  <si>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</si>
  <si>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</si>
  <si>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</si>
  <si>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</si>
  <si>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</si>
  <si>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</si>
  <si>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</si>
  <si>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</si>
  <si>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</si>
  <si>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</si>
  <si>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</si>
  <si>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</si>
  <si>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</si>
  <si>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</si>
  <si>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</si>
  <si>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</si>
  <si>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</si>
  <si>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</si>
  <si>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</si>
  <si>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</si>
  <si>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</si>
  <si>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</si>
  <si>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</si>
  <si>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</si>
  <si>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</si>
  <si>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</si>
  <si>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</si>
  <si>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</si>
  <si>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</si>
  <si>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</si>
  <si>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</si>
  <si>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</si>
  <si>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</si>
  <si>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</si>
  <si>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</si>
  <si>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</si>
  <si>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</si>
  <si>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</si>
  <si>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</si>
  <si>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</si>
  <si>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</si>
  <si>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</si>
  <si>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</si>
  <si>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</si>
  <si>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</si>
  <si>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</si>
  <si>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</si>
  <si>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</si>
  <si>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</si>
  <si>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</si>
  <si>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</si>
  <si>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</si>
  <si>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</si>
  <si>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</si>
  <si>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</si>
  <si>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</si>
  <si>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</si>
  <si>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</si>
  <si>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</si>
  <si>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</si>
  <si>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</si>
  <si>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</si>
  <si>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</si>
  <si>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</si>
  <si>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</si>
  <si>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</si>
  <si>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</si>
  <si>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</si>
  <si>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</si>
  <si>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</si>
  <si>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</si>
  <si>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</si>
  <si>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</si>
  <si>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</si>
  <si>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</si>
  <si>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</si>
  <si>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</si>
  <si>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</si>
  <si>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</si>
  <si>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</si>
  <si>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</si>
  <si>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</si>
  <si>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</si>
  <si>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</si>
  <si>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</si>
  <si>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</si>
  <si>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</si>
  <si>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</si>
  <si>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</si>
  <si>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</si>
  <si>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</si>
  <si>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</si>
  <si>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</si>
  <si>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</si>
  <si>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</si>
  <si>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</si>
  <si>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</si>
  <si>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</si>
  <si>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</si>
  <si>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</si>
  <si>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</si>
  <si>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</si>
  <si>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</si>
  <si>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</si>
  <si>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</si>
  <si>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</si>
  <si>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</si>
  <si>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</si>
  <si>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</si>
  <si>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</si>
  <si>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</si>
  <si>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</si>
  <si>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</si>
  <si>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</si>
  <si>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</si>
  <si>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</si>
  <si>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</si>
  <si>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</si>
  <si>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</si>
  <si>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</si>
  <si>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</si>
  <si>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</si>
  <si>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</si>
  <si>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</si>
  <si>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</si>
  <si>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</si>
  <si>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</si>
  <si>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</si>
  <si>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</si>
  <si>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</si>
  <si>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</si>
  <si>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</si>
  <si>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</si>
  <si>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</si>
  <si>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</si>
  <si>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</si>
  <si>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</si>
  <si>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</si>
  <si>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</si>
  <si>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</si>
  <si>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</si>
  <si>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</si>
  <si>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</si>
  <si>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</si>
  <si>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</si>
  <si>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</si>
  <si>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</si>
  <si>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</si>
  <si>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</si>
  <si>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</si>
  <si>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</si>
  <si>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</si>
  <si>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</si>
  <si>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</si>
  <si>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</si>
  <si>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</si>
  <si>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</si>
  <si>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</si>
  <si>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</si>
  <si>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</si>
  <si>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</si>
  <si>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</si>
  <si>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</si>
  <si>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</si>
  <si>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</si>
  <si>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</si>
  <si>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</si>
  <si>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</si>
  <si>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</si>
  <si>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</si>
  <si>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</si>
  <si>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</si>
  <si>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</si>
  <si>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</si>
  <si>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</si>
  <si>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</si>
  <si>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</si>
  <si>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</si>
  <si>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</si>
  <si>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</si>
  <si>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</si>
  <si>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</si>
  <si>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</si>
  <si>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</si>
  <si>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</si>
  <si>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</si>
  <si>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</si>
  <si>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</si>
  <si>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</si>
  <si>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</si>
  <si>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</si>
  <si>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</si>
  <si>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</si>
  <si>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</si>
  <si>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</si>
  <si>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</si>
  <si>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</si>
  <si>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</si>
  <si>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</si>
  <si>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</si>
  <si>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</si>
  <si>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</si>
  <si>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</si>
  <si>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</si>
  <si>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</si>
  <si>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</si>
  <si>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</si>
  <si>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</si>
  <si>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</si>
  <si>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</si>
  <si>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</si>
  <si>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</si>
  <si>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</si>
  <si>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</si>
  <si>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</si>
  <si>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</si>
  <si>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</si>
  <si>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</si>
  <si>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</si>
  <si>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</si>
  <si>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</si>
  <si>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</si>
  <si>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</si>
  <si>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</si>
  <si>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</si>
  <si>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</si>
  <si>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</si>
  <si>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</si>
  <si>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</si>
  <si>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</si>
  <si>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</si>
  <si>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</si>
  <si>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</si>
  <si>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</si>
  <si>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</si>
  <si>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</si>
  <si>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</si>
  <si>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</si>
  <si>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</si>
  <si>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</si>
  <si>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</si>
  <si>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</si>
  <si>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</si>
  <si>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</si>
  <si>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</si>
  <si>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</si>
  <si>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</si>
  <si>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</si>
  <si>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</si>
  <si>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</si>
  <si>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</si>
  <si>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</si>
  <si>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</si>
  <si>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</si>
  <si>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</si>
  <si>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</si>
  <si>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</si>
  <si>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</si>
  <si>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</si>
  <si>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</si>
  <si>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</si>
  <si>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</si>
  <si>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</si>
  <si>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</si>
  <si>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</si>
  <si>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</si>
  <si>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</si>
  <si>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</si>
  <si>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</si>
  <si>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</si>
  <si>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</si>
  <si>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</si>
  <si>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</si>
  <si>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</si>
  <si>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</si>
  <si>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</si>
  <si>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</si>
  <si>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</si>
  <si>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</si>
  <si>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</si>
  <si>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</si>
  <si>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</si>
  <si>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</si>
  <si>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</si>
  <si>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</si>
  <si>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</si>
  <si>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</si>
  <si>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</si>
  <si>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</si>
  <si>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</si>
  <si>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</si>
  <si>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</si>
  <si>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</si>
  <si>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</si>
  <si>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</si>
  <si>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</si>
  <si>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</si>
  <si>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</si>
  <si>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</si>
  <si>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</si>
  <si>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</si>
  <si>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</si>
  <si>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</si>
  <si>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</si>
  <si>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</si>
  <si>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</si>
  <si>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</si>
  <si>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</si>
  <si>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</si>
  <si>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</si>
  <si>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</si>
  <si>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</si>
  <si>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</si>
  <si>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</si>
  <si>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</si>
  <si>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</si>
  <si>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</si>
  <si>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</si>
  <si>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</si>
  <si>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</si>
  <si>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</si>
  <si>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</si>
  <si>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</si>
  <si>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</si>
  <si>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</si>
  <si>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</si>
  <si>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</si>
  <si>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</si>
  <si>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</si>
  <si>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</si>
  <si>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</si>
  <si>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</si>
  <si>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</si>
  <si>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</si>
  <si>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</si>
  <si>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</si>
  <si>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</si>
  <si>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</si>
  <si>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</si>
  <si>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</si>
  <si>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</si>
  <si>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</si>
  <si>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</si>
  <si>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</si>
  <si>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</si>
  <si>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</si>
  <si>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</si>
  <si>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</si>
  <si>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</si>
  <si>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</si>
  <si>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</si>
  <si>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</si>
  <si>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</si>
  <si>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</si>
  <si>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</si>
  <si>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</si>
  <si>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</si>
  <si>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</si>
  <si>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</si>
  <si>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</si>
  <si>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</si>
  <si>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</si>
  <si>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</si>
  <si>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</si>
  <si>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</si>
  <si>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</si>
  <si>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</si>
  <si>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</si>
  <si>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</si>
  <si>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</si>
  <si>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</si>
  <si>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</si>
  <si>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</si>
  <si>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</si>
  <si>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</si>
  <si>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</si>
  <si>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</si>
  <si>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</si>
  <si>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</si>
  <si>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</si>
  <si>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</si>
  <si>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</si>
  <si>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</si>
  <si>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</si>
  <si>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</si>
  <si>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</si>
  <si>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</si>
  <si>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</si>
  <si>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</si>
  <si>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</si>
  <si>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</si>
  <si>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</si>
  <si>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</si>
  <si>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</si>
  <si>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</si>
  <si>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</si>
  <si>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</si>
  <si>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</si>
  <si>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</si>
  <si>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</si>
  <si>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</si>
  <si>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</si>
  <si>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</si>
  <si>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</si>
  <si>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</si>
  <si>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</si>
  <si>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</si>
  <si>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</si>
  <si>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</si>
  <si>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</si>
  <si>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</si>
  <si>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</si>
  <si>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</si>
  <si>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</si>
  <si>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</si>
  <si>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</si>
  <si>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</si>
  <si>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</si>
  <si>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</si>
  <si>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</si>
  <si>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</si>
  <si>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</si>
  <si>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</si>
  <si>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</si>
  <si>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</si>
  <si>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</si>
  <si>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</si>
  <si>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</si>
  <si>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</si>
  <si>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</si>
  <si>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</si>
  <si>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</si>
  <si>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</si>
  <si>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</si>
  <si>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</si>
  <si>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</si>
  <si>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</si>
  <si>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</si>
  <si>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</si>
  <si>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</si>
  <si>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</si>
  <si>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</si>
  <si>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</si>
  <si>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</si>
  <si>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</si>
  <si>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</si>
  <si>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</si>
  <si>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</si>
  <si>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</si>
  <si>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</si>
  <si>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</si>
  <si>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</si>
  <si>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</si>
  <si>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</si>
  <si>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</si>
  <si>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</si>
  <si>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</si>
  <si>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</si>
  <si>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</si>
  <si>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</si>
  <si>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</si>
  <si>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</si>
  <si>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</si>
  <si>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</si>
  <si>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</si>
  <si>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</si>
  <si>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</si>
  <si>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</si>
  <si>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</si>
  <si>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</si>
  <si>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</si>
  <si>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</si>
  <si>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</si>
  <si>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</si>
  <si>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</si>
  <si>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</si>
  <si>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</si>
  <si>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</si>
  <si>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</si>
  <si>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</si>
  <si>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</si>
  <si>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</si>
  <si>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</si>
  <si>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</si>
  <si>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</si>
  <si>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</si>
  <si>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</si>
  <si>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</si>
  <si>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</si>
  <si>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</si>
  <si>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</si>
  <si>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</si>
  <si>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</si>
  <si>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</si>
  <si>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</si>
  <si>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</si>
  <si>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</si>
  <si>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</si>
  <si>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</si>
  <si>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</si>
  <si>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</si>
  <si>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</si>
  <si>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</si>
  <si>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</si>
  <si>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</si>
  <si>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</si>
  <si>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</si>
  <si>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</si>
  <si>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</si>
  <si>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</si>
  <si>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</si>
  <si>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</si>
  <si>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</si>
  <si>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</si>
  <si>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</si>
  <si>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</si>
  <si>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</si>
  <si>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</si>
  <si>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</si>
  <si>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</si>
  <si>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</si>
  <si>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</si>
  <si>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</si>
  <si>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</si>
  <si>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</si>
  <si>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</si>
  <si>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</si>
  <si>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</si>
  <si>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</si>
  <si>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</si>
  <si>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</si>
  <si>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</si>
  <si>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</si>
  <si>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</si>
  <si>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</si>
  <si>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</si>
  <si>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</si>
  <si>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</si>
  <si>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</si>
  <si>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</si>
  <si>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</si>
  <si>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</si>
  <si>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</si>
  <si>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</si>
  <si>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</si>
  <si>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</si>
  <si>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</si>
  <si>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</si>
  <si>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</si>
  <si>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</si>
  <si>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</si>
  <si>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</si>
  <si>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</si>
  <si>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</si>
  <si>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</si>
  <si>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</si>
  <si>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</si>
  <si>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</si>
  <si>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</si>
  <si>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</si>
  <si>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</si>
  <si>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</si>
  <si>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</si>
  <si>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</si>
  <si>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</si>
  <si>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</si>
  <si>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</si>
  <si>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</si>
  <si>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</si>
  <si>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</si>
  <si>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</si>
  <si>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</si>
  <si>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</si>
  <si>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</si>
  <si>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</si>
  <si>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</si>
  <si>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</si>
  <si>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</si>
  <si>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</si>
  <si>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</si>
  <si>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</si>
  <si>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</si>
  <si>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</si>
  <si>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</si>
  <si>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</si>
  <si>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</si>
  <si>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</si>
  <si>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</si>
  <si>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</si>
  <si>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</si>
  <si>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</si>
  <si>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</si>
  <si>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</si>
  <si>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</si>
  <si>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</si>
  <si>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</si>
  <si>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</si>
  <si>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</si>
  <si>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</si>
  <si>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</si>
  <si>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</si>
  <si>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</si>
  <si>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</si>
  <si>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</si>
  <si>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</si>
  <si>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</si>
  <si>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</si>
  <si>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</si>
  <si>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</si>
  <si>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</si>
  <si>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</si>
  <si>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</si>
  <si>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</si>
  <si>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</si>
  <si>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</si>
  <si>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</si>
  <si>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</si>
  <si>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</si>
  <si>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</si>
  <si>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</si>
  <si>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</si>
  <si>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</si>
  <si>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</si>
  <si>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</si>
  <si>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</si>
  <si>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</si>
  <si>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</si>
  <si>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</si>
  <si>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</si>
  <si>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</si>
  <si>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</si>
  <si>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</si>
  <si>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</si>
  <si>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</si>
  <si>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</si>
  <si>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</si>
  <si>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</si>
  <si>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</si>
  <si>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</si>
  <si>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</si>
  <si>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</si>
  <si>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</si>
  <si>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</si>
  <si>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</si>
  <si>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</si>
  <si>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</si>
  <si>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</si>
  <si>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</si>
  <si>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</si>
  <si>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</si>
  <si>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</si>
  <si>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</si>
  <si>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</si>
  <si>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</si>
  <si>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</si>
  <si>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</si>
  <si>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</si>
  <si>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</si>
  <si>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</si>
  <si>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</si>
  <si>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</si>
  <si>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</si>
  <si>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</si>
  <si>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</si>
  <si>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</si>
  <si>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</si>
  <si>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</si>
  <si>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</si>
  <si>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</si>
  <si>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</si>
  <si>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</si>
  <si>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</si>
  <si>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</si>
  <si>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</si>
  <si>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</si>
  <si>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</si>
  <si>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</si>
  <si>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</si>
  <si>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</si>
  <si>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</si>
  <si>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</si>
  <si>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</si>
  <si>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</si>
  <si>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</si>
  <si>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</si>
  <si>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</si>
  <si>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</si>
  <si>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</si>
  <si>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</si>
  <si>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</si>
  <si>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</si>
  <si>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</si>
  <si>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</si>
  <si>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</si>
  <si>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</si>
  <si>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</si>
  <si>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</si>
  <si>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</si>
  <si>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</si>
  <si>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</si>
  <si>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</si>
  <si>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</si>
  <si>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</si>
  <si>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</si>
  <si>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</si>
  <si>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</si>
  <si>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</si>
  <si>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</si>
  <si>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</si>
  <si>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</si>
  <si>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</si>
  <si>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</si>
  <si>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</si>
  <si>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</si>
  <si>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</si>
  <si>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</si>
  <si>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</si>
  <si>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</si>
  <si>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</si>
  <si>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</si>
  <si>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</si>
  <si>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</si>
  <si>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</si>
  <si>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</si>
  <si>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</si>
  <si>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</si>
  <si>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</si>
  <si>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</si>
  <si>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</si>
  <si>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</si>
  <si>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</si>
  <si>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</si>
  <si>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</si>
  <si>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</si>
  <si>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</si>
  <si>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</si>
  <si>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</si>
  <si>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</si>
  <si>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</si>
  <si>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</si>
  <si>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</si>
  <si>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</si>
  <si>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</si>
  <si>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</si>
  <si>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</si>
  <si>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</si>
  <si>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</si>
  <si>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</si>
  <si>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</si>
  <si>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</si>
  <si>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</si>
  <si>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</si>
  <si>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</si>
  <si>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</si>
  <si>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</si>
  <si>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</si>
  <si>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</si>
  <si>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</si>
  <si>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</si>
  <si>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</si>
  <si>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</si>
  <si>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</si>
  <si>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</si>
  <si>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</si>
  <si>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</si>
  <si>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</si>
  <si>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</si>
  <si>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</si>
  <si>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</si>
  <si>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</si>
  <si>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</si>
  <si>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</si>
  <si>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</si>
  <si>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</si>
  <si>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</si>
  <si>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</si>
  <si>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</si>
  <si>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</si>
  <si>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</si>
  <si>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</si>
  <si>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</si>
  <si>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</si>
  <si>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</si>
  <si>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</si>
  <si>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</si>
  <si>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</si>
  <si>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</si>
  <si>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</si>
  <si>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</si>
  <si>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</si>
  <si>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</si>
  <si>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</si>
  <si>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</si>
  <si>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</si>
  <si>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</si>
  <si>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</si>
  <si>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</si>
  <si>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</si>
  <si>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</si>
  <si>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</si>
  <si>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</si>
  <si>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</si>
  <si>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</si>
  <si>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</si>
  <si>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</si>
  <si>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</si>
  <si>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</si>
  <si>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</si>
  <si>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</si>
  <si>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</si>
  <si>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</si>
  <si>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</si>
  <si>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</si>
  <si>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</si>
  <si>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</si>
  <si>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</si>
  <si>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</si>
  <si>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</si>
  <si>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</si>
  <si>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</si>
  <si>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</si>
  <si>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</si>
  <si>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</si>
  <si>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</si>
  <si>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</si>
  <si>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</si>
  <si>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</si>
  <si>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</si>
  <si>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</si>
  <si>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</si>
  <si>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</si>
  <si>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</si>
  <si>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</si>
  <si>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</si>
  <si>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</si>
  <si>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</si>
  <si>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</si>
  <si>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</si>
  <si>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</si>
  <si>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</si>
  <si>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</si>
  <si>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</si>
  <si>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</si>
  <si>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</si>
  <si>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</si>
  <si>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</si>
  <si>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</si>
  <si>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</si>
  <si>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</si>
  <si>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</si>
  <si>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</si>
  <si>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</si>
  <si>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</si>
  <si>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</si>
  <si>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</si>
  <si>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</si>
  <si>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</si>
  <si>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</si>
  <si>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</si>
  <si>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</si>
  <si>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</si>
  <si>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</si>
  <si>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</si>
  <si>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</si>
  <si>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</si>
  <si>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</si>
  <si>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</si>
  <si>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</si>
  <si>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</si>
  <si>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</si>
  <si>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</si>
  <si>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</si>
  <si>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</si>
  <si>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</si>
  <si>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</si>
  <si>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</si>
  <si>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</si>
  <si>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</si>
  <si>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</si>
  <si>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</si>
  <si>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</si>
  <si>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</si>
  <si>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</si>
  <si>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</si>
  <si>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</si>
  <si>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</si>
  <si>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</si>
  <si>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</si>
  <si>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</si>
  <si>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</si>
  <si>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</si>
  <si>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</si>
  <si>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</si>
  <si>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</si>
  <si>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</si>
  <si>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</si>
  <si>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</si>
  <si>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</si>
  <si>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</si>
  <si>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</si>
  <si>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</si>
  <si>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</si>
  <si>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</si>
  <si>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</si>
  <si>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</si>
  <si>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</si>
  <si>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</si>
  <si>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</si>
  <si>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</si>
  <si>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</si>
  <si>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</si>
  <si>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</si>
  <si>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</si>
  <si>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</si>
  <si>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</si>
  <si>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</si>
  <si>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</si>
  <si>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</si>
  <si>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</si>
  <si>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</si>
  <si>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</si>
  <si>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</si>
  <si>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</si>
  <si>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</si>
  <si>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</si>
  <si>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</si>
  <si>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</si>
  <si>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</si>
  <si>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</si>
  <si>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</si>
  <si>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</si>
  <si>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</si>
  <si>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</si>
  <si>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</si>
  <si>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</si>
  <si>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</si>
  <si>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</si>
  <si>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</si>
  <si>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</si>
  <si>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</si>
  <si>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</si>
  <si>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</si>
  <si>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</si>
  <si>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</si>
  <si>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</si>
  <si>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</si>
  <si>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</si>
  <si>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</si>
  <si>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</si>
  <si>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</si>
  <si>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</si>
  <si>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</si>
  <si>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</si>
  <si>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</si>
  <si>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</si>
  <si>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</si>
  <si>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</si>
  <si>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</si>
  <si>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</si>
  <si>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</si>
  <si>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</si>
  <si>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</si>
  <si>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</si>
  <si>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</si>
  <si>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</si>
  <si>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</si>
  <si>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</si>
  <si>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</si>
  <si>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</si>
  <si>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</si>
  <si>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</si>
  <si>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</si>
  <si>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</si>
  <si>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</si>
  <si>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</si>
  <si>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</si>
  <si>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</si>
  <si>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</si>
  <si>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</si>
  <si>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</si>
  <si>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</si>
  <si>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</si>
  <si>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</si>
  <si>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</si>
  <si>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</si>
  <si>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</si>
  <si>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</si>
  <si>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</si>
  <si>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</si>
  <si>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</si>
  <si>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</si>
  <si>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</si>
  <si>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</si>
  <si>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</si>
  <si>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</si>
  <si>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</si>
  <si>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</si>
  <si>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</si>
  <si>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</si>
  <si>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</si>
  <si>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</si>
  <si>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</si>
  <si>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</si>
  <si>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</si>
  <si>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</si>
  <si>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</si>
  <si>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</si>
  <si>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</si>
  <si>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</si>
  <si>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</si>
  <si>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</si>
  <si>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</si>
  <si>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</si>
  <si>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</si>
  <si>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</si>
  <si>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</si>
  <si>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</si>
  <si>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</si>
  <si>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</si>
  <si>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</si>
  <si>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</si>
  <si>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</si>
  <si>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</si>
  <si>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</si>
  <si>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</si>
  <si>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</si>
  <si>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</si>
  <si>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</si>
  <si>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</si>
  <si>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</si>
  <si>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</si>
  <si>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</si>
  <si>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</si>
  <si>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</si>
  <si>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</si>
  <si>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</si>
  <si>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</si>
  <si>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</si>
  <si>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</si>
  <si>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</si>
  <si>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</si>
  <si>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</si>
  <si>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</si>
  <si>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</si>
  <si>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</si>
  <si>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</si>
  <si>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</si>
  <si>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</si>
  <si>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</si>
  <si>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</si>
  <si>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</si>
  <si>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</si>
  <si>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</si>
  <si>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</si>
  <si>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</si>
  <si>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</si>
  <si>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</si>
  <si>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</si>
  <si>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</si>
  <si>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</si>
  <si>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</si>
  <si>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</si>
  <si>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</si>
  <si>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</si>
  <si>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</si>
  <si>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</si>
  <si>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</si>
  <si>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</si>
  <si>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</si>
  <si>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</si>
  <si>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</si>
  <si>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</si>
  <si>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</si>
  <si>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</si>
  <si>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</si>
  <si>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</si>
  <si>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</si>
  <si>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</si>
  <si>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</si>
  <si>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</si>
  <si>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</si>
  <si>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</si>
  <si>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</si>
  <si>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</si>
  <si>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</si>
  <si>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</si>
  <si>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</si>
  <si>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</si>
  <si>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</si>
  <si>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</si>
  <si>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</si>
  <si>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</si>
  <si>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</si>
  <si>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</si>
  <si>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</si>
  <si>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</si>
  <si>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</si>
  <si>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</si>
  <si>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</si>
  <si>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</si>
  <si>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</si>
  <si>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</si>
  <si>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</si>
  <si>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</si>
  <si>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</si>
  <si>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</si>
  <si>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</si>
  <si>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</si>
  <si>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</si>
  <si>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</si>
  <si>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</si>
  <si>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</si>
  <si>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</si>
  <si>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</si>
  <si>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</si>
  <si>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</si>
  <si>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</si>
  <si>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</si>
  <si>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</si>
  <si>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</si>
  <si>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</si>
  <si>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</si>
  <si>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</si>
  <si>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</si>
  <si>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</si>
  <si>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</si>
  <si>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</si>
  <si>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</si>
  <si>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</si>
  <si>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</si>
  <si>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</si>
  <si>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</si>
  <si>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</si>
  <si>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</si>
  <si>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</si>
  <si>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</si>
  <si>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</si>
  <si>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</si>
  <si>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</si>
  <si>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</si>
  <si>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</si>
  <si>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</si>
  <si>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</si>
  <si>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</si>
  <si>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</si>
  <si>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</si>
  <si>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</si>
  <si>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</si>
  <si>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</si>
  <si>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</si>
  <si>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</si>
  <si>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</si>
  <si>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</si>
  <si>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</si>
  <si>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</si>
  <si>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</si>
  <si>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</si>
  <si>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</si>
  <si>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</si>
  <si>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</si>
  <si>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</si>
  <si>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</si>
  <si>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</si>
  <si>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</si>
  <si>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</si>
  <si>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</si>
  <si>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</si>
  <si>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</si>
  <si>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</si>
  <si>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</si>
  <si>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</si>
  <si>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</si>
  <si>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</si>
  <si>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</si>
  <si>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</si>
  <si>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</si>
  <si>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</si>
  <si>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</si>
  <si>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</si>
  <si>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</si>
  <si>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</si>
  <si>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</si>
  <si>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</si>
  <si>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</si>
  <si>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</si>
  <si>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</si>
  <si>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</si>
  <si>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</si>
  <si>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</si>
  <si>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</si>
  <si>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</si>
  <si>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</si>
  <si>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</si>
  <si>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</si>
  <si>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</si>
  <si>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</si>
  <si>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</si>
  <si>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</si>
  <si>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</si>
  <si>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</si>
  <si>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</si>
  <si>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</si>
  <si>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</si>
  <si>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</si>
  <si>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</si>
  <si>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</si>
  <si>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</si>
  <si>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</si>
  <si>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</si>
  <si>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</si>
  <si>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</si>
  <si>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</si>
  <si>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</si>
  <si>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</si>
  <si>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</si>
  <si>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</si>
  <si>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</si>
  <si>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</si>
  <si>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</si>
  <si>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</si>
  <si>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</si>
  <si>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</si>
  <si>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</si>
  <si>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</si>
  <si>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</si>
  <si>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</si>
  <si>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</si>
  <si>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</si>
  <si>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</si>
  <si>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</si>
  <si>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</si>
  <si>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</si>
  <si>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</si>
  <si>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</si>
  <si>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</si>
  <si>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</si>
  <si>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</si>
  <si>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</si>
  <si>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</si>
  <si>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</si>
  <si>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</si>
  <si>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</si>
  <si>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</si>
  <si>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</si>
  <si>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</si>
  <si>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</si>
  <si>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</si>
  <si>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</si>
  <si>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</si>
  <si>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</si>
  <si>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</si>
  <si>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</si>
  <si>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</si>
  <si>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</si>
  <si>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</si>
  <si>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</si>
  <si>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</si>
  <si>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</si>
  <si>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</si>
  <si>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</si>
  <si>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</si>
  <si>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</si>
  <si>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</si>
  <si>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</si>
  <si>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</si>
  <si>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</si>
  <si>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</si>
  <si>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</si>
  <si>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</si>
  <si>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</si>
  <si>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</si>
  <si>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</si>
  <si>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</si>
  <si>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</si>
  <si>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</si>
  <si>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</si>
  <si>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</si>
  <si>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</si>
  <si>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</si>
  <si>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</si>
  <si>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</si>
  <si>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</si>
  <si>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</si>
  <si>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</si>
  <si>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</si>
  <si>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</si>
  <si>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</si>
  <si>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</si>
  <si>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</si>
  <si>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</si>
  <si>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</si>
  <si>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</si>
  <si>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</si>
  <si>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</si>
  <si>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</si>
  <si>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</si>
  <si>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</si>
  <si>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</si>
  <si>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</si>
  <si>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</si>
  <si>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</si>
  <si>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</si>
  <si>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</si>
  <si>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</si>
  <si>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</si>
  <si>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</si>
  <si>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</si>
  <si>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</si>
  <si>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</si>
  <si>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</si>
  <si>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</si>
  <si>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</si>
  <si>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</si>
  <si>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</si>
  <si>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</si>
  <si>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</si>
  <si>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</si>
  <si>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</si>
  <si>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</si>
  <si>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</si>
  <si>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</si>
  <si>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</si>
  <si>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</si>
  <si>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</si>
  <si>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</si>
  <si>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</si>
  <si>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</si>
  <si>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</si>
  <si>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</si>
  <si>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</si>
  <si>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</si>
  <si>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</si>
  <si>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</si>
  <si>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</si>
  <si>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</si>
  <si>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</si>
  <si>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</si>
  <si>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</si>
  <si>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</si>
  <si>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</si>
  <si>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</si>
  <si>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</si>
  <si>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</si>
  <si>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</si>
  <si>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</si>
  <si>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</si>
  <si>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</si>
  <si>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</si>
  <si>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</si>
  <si>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</si>
  <si>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</si>
  <si>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</si>
  <si>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</si>
  <si>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</si>
  <si>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</si>
  <si>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</si>
  <si>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</si>
  <si>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</si>
  <si>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</si>
  <si>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</si>
  <si>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</si>
  <si>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</si>
  <si>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</si>
  <si>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</si>
  <si>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</si>
  <si>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</si>
  <si>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</si>
  <si>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</si>
  <si>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</si>
  <si>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</si>
  <si>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</si>
  <si>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</si>
  <si>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</si>
  <si>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</si>
  <si>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</si>
  <si>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</si>
  <si>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</si>
  <si>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</si>
  <si>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</si>
  <si>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</si>
  <si>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</si>
  <si>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</si>
  <si>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</si>
  <si>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</si>
  <si>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</si>
  <si>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</si>
  <si>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</si>
  <si>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</si>
  <si>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</si>
  <si>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</si>
  <si>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</si>
  <si>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</si>
  <si>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</si>
  <si>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</si>
  <si>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</si>
  <si>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</si>
  <si>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</si>
  <si>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</si>
  <si>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</si>
  <si>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</si>
  <si>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</si>
  <si>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</si>
  <si>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</si>
  <si>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</si>
  <si>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</si>
  <si>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</si>
  <si>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</si>
  <si>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</si>
  <si>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</si>
  <si>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</si>
  <si>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</si>
  <si>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</si>
  <si>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</si>
  <si>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</si>
  <si>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</si>
  <si>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</si>
  <si>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</si>
  <si>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</si>
  <si>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</si>
  <si>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</si>
  <si>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</si>
  <si>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</si>
  <si>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</si>
  <si>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</si>
  <si>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</si>
  <si>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</si>
  <si>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</si>
  <si>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</si>
  <si>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</si>
  <si>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</si>
  <si>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</si>
  <si>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</si>
  <si>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</si>
  <si>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</si>
  <si>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</si>
  <si>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</si>
  <si>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</si>
  <si>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</si>
  <si>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</si>
  <si>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</si>
  <si>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</si>
  <si>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</si>
  <si>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</si>
  <si>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</si>
  <si>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</si>
  <si>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</si>
  <si>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</si>
  <si>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</si>
  <si>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</si>
  <si>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</si>
  <si>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</si>
  <si>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</si>
  <si>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</si>
  <si>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</si>
  <si>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</si>
  <si>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</si>
  <si>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</si>
  <si>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</si>
  <si>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</si>
  <si>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</si>
  <si>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</si>
  <si>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</si>
  <si>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</si>
  <si>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</si>
  <si>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</si>
  <si>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</si>
  <si>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</si>
  <si>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</si>
  <si>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</si>
  <si>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</si>
  <si>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</si>
  <si>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</si>
  <si>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</si>
  <si>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</si>
  <si>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</si>
  <si>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</si>
  <si>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</si>
  <si>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</si>
  <si>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</si>
  <si>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</si>
  <si>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</si>
  <si>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</si>
  <si>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</si>
  <si>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</si>
  <si>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</si>
  <si>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</si>
  <si>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</si>
  <si>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</si>
  <si>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</si>
  <si>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</si>
  <si>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</si>
  <si>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</si>
  <si>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</si>
  <si>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</si>
  <si>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</si>
  <si>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</si>
  <si>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</si>
  <si>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</si>
  <si>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</si>
  <si>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</si>
  <si>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</si>
  <si>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</si>
  <si>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</si>
  <si>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</si>
  <si>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</si>
  <si>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</si>
  <si>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</si>
  <si>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</si>
  <si>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</si>
  <si>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</si>
  <si>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</si>
  <si>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</si>
  <si>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</si>
  <si>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</si>
  <si>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</si>
  <si>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</si>
  <si>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</si>
  <si>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</si>
  <si>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</si>
  <si>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</si>
  <si>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</si>
  <si>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</si>
  <si>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</si>
  <si>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</si>
  <si>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</si>
  <si>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</si>
  <si>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</si>
  <si>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</si>
  <si>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</si>
  <si>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</si>
  <si>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</si>
  <si>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</si>
  <si>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</si>
  <si>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</si>
  <si>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</si>
  <si>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</si>
  <si>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</si>
  <si>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</si>
  <si>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</si>
  <si>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</si>
  <si>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</si>
  <si>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</si>
  <si>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</si>
  <si>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</si>
  <si>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</si>
  <si>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</si>
  <si>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</si>
  <si>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</si>
  <si>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</si>
  <si>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</si>
  <si>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</si>
  <si>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</si>
  <si>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</si>
  <si>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</si>
  <si>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</si>
  <si>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</si>
  <si>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</si>
  <si>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</si>
  <si>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</si>
  <si>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</si>
  <si>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</si>
  <si>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</si>
  <si>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</si>
  <si>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</si>
  <si>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</si>
  <si>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</si>
  <si>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</si>
  <si>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</si>
  <si>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</si>
  <si>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</si>
  <si>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</si>
  <si>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</si>
  <si>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</si>
  <si>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</si>
  <si>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</si>
  <si>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</si>
  <si>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</si>
  <si>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</si>
  <si>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</si>
  <si>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</si>
  <si>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</si>
  <si>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</si>
  <si>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</si>
  <si>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</si>
  <si>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</si>
  <si>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</si>
  <si>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</si>
  <si>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</si>
  <si>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</si>
  <si>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</si>
  <si>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</si>
  <si>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</si>
  <si>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</si>
  <si>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</si>
  <si>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</si>
  <si>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</si>
  <si>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</si>
  <si>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</si>
  <si>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</si>
  <si>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</si>
  <si>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</si>
  <si>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</si>
  <si>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</si>
  <si>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</si>
  <si>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</si>
  <si>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</si>
  <si>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</si>
  <si>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</si>
  <si>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</si>
  <si>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</si>
  <si>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</si>
  <si>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</si>
  <si>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</si>
  <si>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</si>
  <si>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</si>
  <si>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</si>
  <si>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</si>
  <si>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</si>
  <si>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</si>
  <si>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</si>
  <si>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</si>
  <si>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</si>
  <si>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</si>
  <si>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</si>
  <si>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</si>
  <si>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</si>
  <si>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</si>
  <si>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</si>
  <si>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</si>
  <si>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</si>
  <si>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</si>
  <si>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</si>
  <si>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</si>
  <si>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</si>
  <si>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</si>
  <si>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</si>
  <si>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</si>
  <si>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</si>
  <si>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</si>
  <si>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</si>
  <si>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</si>
  <si>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</si>
  <si>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</si>
  <si>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</si>
  <si>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</si>
  <si>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</si>
  <si>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</si>
  <si>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</si>
  <si>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</si>
  <si>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</si>
  <si>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</si>
  <si>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</si>
  <si>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</si>
  <si>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team arrived to site found the all rectifier Module stolen hub restored but connected still down </t>
  </si>
  <si>
    <t>PCM-20251005-00002598</t>
  </si>
  <si>
    <t>ETA 5 km</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</si>
  <si>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</si>
  <si>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</si>
  <si>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</si>
  <si>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</si>
  <si>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</si>
  <si>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</si>
  <si>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</si>
  <si>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</si>
  <si>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</si>
  <si>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</si>
  <si>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</si>
  <si>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</si>
  <si>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</si>
  <si>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</si>
  <si>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</si>
  <si>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</si>
  <si>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</si>
  <si>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</si>
  <si>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PCM-20251005-00002424</t>
  </si>
  <si>
    <t xml:space="preserve">3G down // PG Connected link restored </t>
  </si>
  <si>
    <t>PCM-20251005-00002549</t>
  </si>
  <si>
    <t>ETA 30 mins</t>
  </si>
  <si>
    <t>TT-20251005-02038 // NA</t>
  </si>
  <si>
    <t>will check after ABH0010</t>
  </si>
  <si>
    <t>TT-20251005-02622 // NA</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</si>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</sst>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6" totalsRowShown="0" headerRowDxfId="15" dataDxfId="14" headerRowBorderDxfId="12" tableBorderDxfId="13">
  <autoFilter ref="A1:L2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272.87618090277829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45935.824606828704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45935.824606828704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45935.824606828704</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45935.824606828704</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45935.824606828704</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45935.824606828704</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45935.824606828704</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45935.824606828704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45935.824606828704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45935.824606828704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45935.824606828704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45935.824606828704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45935.824606828704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45935.824606828704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45935.824606828704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45935.824606828704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45935.824606828704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45935.824606828704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45935.824606828704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45935.824606828704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45935.824606828704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45935.824606828704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45935.824606828704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45935.824606828704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45935.824606828704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45935.824606828704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45935.824606828704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45935.824606828704</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tabSelected="1" workbookViewId="0">
      <selection activeCell="C10" sqref="C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244.17282442129363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129.09752349537303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110.82476886574295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0.39248877314821584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0.24312534722412238</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4.2268865741789341E-2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2</v>
      </c>
      <c r="D9" s="18" t="s">
        <v>38864</v>
      </c>
      <c r="E9" s="131" t="s">
        <v>38964</v>
      </c>
      <c r="F9" s="132">
        <v>45935.822453703702</v>
      </c>
      <c r="G9" s="133">
        <f ca="1">IFERROR(NOW()-F9,"-")</f>
        <v>2.1531250022235326E-3</v>
      </c>
      <c r="H9" s="132">
        <v>45935.813425925924</v>
      </c>
      <c r="I9" s="18" t="str">
        <f>IFERROR(VLOOKUP(D9,DB!A:F,6,0),"")</f>
        <v>Power Cube</v>
      </c>
      <c r="J9" s="18" t="str">
        <f>IFERROR(VLOOKUP(D9,DB!A:G,7,0),"")</f>
        <v>Good+No BB Design</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45935.824606828704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45935.824606828704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45935.824606828704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45935.824606828704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45935.824606828704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45935.824606828704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45935.824606828704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45935.824606828704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45935.824606828704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45935.824606828704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45935.824606828704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45935.824606828704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45935.824606828704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45935.824606828704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45935.824606828704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45935.824606828704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45935.824606828704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45935.824606828704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45935.824606828704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45935.824606828704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45935.824606828704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45935.824606828704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45935.824606828704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45935.824606828704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45935.824606828704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45935.824606828704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45935.824606828704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45935.824606828704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45935.824606828704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45935.824606828704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45935.824606828704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45935.824606828704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45935.824606828704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45935.824606828704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45935.824606828704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45935.824606828704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45935.824606828704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45935.824606828704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45935.824606828704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45935.824606828704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45935.824606828704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45935.824606828704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45935.824606828704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45935.824606828704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45935.824606828704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45935.824606828704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45935.824606828704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45935.824606828704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45935.824606828704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45935.824606828704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45935.824606828704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45935.824606828704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45935.824606828704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45935.824606828704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45935.824606828704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45935.824606828704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45935.824606828704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45935.824606828704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45935.824606828704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45935.824606828704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45935.824606828704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45935.824606828704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45935.824606828704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45935.824606828704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45935.824606828704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45935.824606828704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45935.824606828704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45935.824606828704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45935.824606828704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45935.824606828704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45935.824606828704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45935.824606828704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45935.824606828704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45935.824606828704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45935.824606828704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45935.824606828704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45935.824606828704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45935.824606828704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45935.824606828704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45935.824606828704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45935.824606828704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45935.824606828704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45935.824606828704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45935.824606828704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45935.824606828704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45935.824606828704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45935.824606828704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45935.824606828704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45935.824606828704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45935.824606828704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45935.824606828704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45935.824606828704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45935.824606828704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45935.824606828704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45935.824606828704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45935.824606828704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45935.824606828704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45935.824606828704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45935.824606828704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45935.824606828704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45935.824606828704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45935.824606828704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45935.824606828704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45935.824606828704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45935.824606828704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45935.824606828704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45935.824606828704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45935.824606828704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45935.824606828704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45935.824606828704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45935.824606828704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45935.824606828704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45935.824606828704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45935.824606828704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45935.824606828704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45935.824606828704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45935.824606828704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45935.824606828704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45935.824606828704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45935.824606828704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45935.824606828704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45935.824606828704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45935.824606828704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45935.824606828704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45935.824606828704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45935.824606828704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45935.824606828704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45935.824606828704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45935.824606828704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45935.824606828704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45935.824606828704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45935.824606828704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45935.824606828704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45935.824606828704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45935.824606828704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45935.824606828704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45935.824606828704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45935.824606828704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45935.824606828704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45935.824606828704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45935.824606828704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45935.824606828704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45935.824606828704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45935.824606828704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45935.824606828704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45935.824606828704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45935.824606828704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45935.824606828704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45935.824606828704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45935.824606828704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45935.824606828704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45935.824606828704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45935.824606828704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45935.824606828704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45935.824606828704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45935.824606828704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45935.824606828704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45935.824606828704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45935.824606828704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45935.824606828704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45935.824606828704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45935.824606828704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45935.824606828704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45935.824606828704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45935.824606828704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45935.824606828704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45935.824606828704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45935.824606828704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45935.824606828704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45935.824606828704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45935.824606828704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45935.824606828704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45935.824606828704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45935.824606828704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45935.824606828704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45935.824606828704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45935.824606828704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45935.824606828704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45935.824606828704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45935.824606828704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45935.824606828704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45935.824606828704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45935.824606828704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45935.824606828704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45935.824606828704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45935.824606828704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45935.824606828704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45935.824606828704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45935.824606828704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45935.824606828704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45935.824606828704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45935.824606828704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45935.824606828704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45935.824606828704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45935.824606828704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45935.824606828704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45935.824606828704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45935.824606828704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45935.824606828704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45935.824606828704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45935.824606828704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45935.824606828704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45935.824606828704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45935.824606828704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45935.824606828704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45935.824606828704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45935.824606828704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45935.824606828704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45935.824606828704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45935.824606828704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45935.824606828704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45935.824606828704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45935.824606828704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45935.824606828704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45935.824606828704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45935.824606828704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45935.824606828704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45935.824606828704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45935.824606828704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45935.824606828704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45935.824606828704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45935.824606828704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45935.824606828704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45935.824606828704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45935.824606828704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45935.824606828704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45935.824606828704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45935.824606828704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45935.824606828704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45935.824606828704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45935.824606828704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45935.824606828704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45935.824606828704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45935.824606828704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45935.824606828704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45935.824606828704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45935.824606828704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45935.824606828704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45935.824606828704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45935.824606828704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45935.824606828704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45935.824606828704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45935.824606828704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45935.824606828704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45935.824606828704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45935.824606828704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45935.824606828704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45935.824606828704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45935.824606828704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45935.824606828704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45935.824606828704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45935.824606828704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45935.824606828704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45935.824606828704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45935.824606828704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45935.824606828704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45935.824606828704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45935.824606828704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45935.824606828704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45935.824606828704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45935.824606828704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45935.824606828704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45935.824606828704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45935.824606828704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45935.824606828704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45935.824606828704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45935.824606828704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45935.824606828704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45935.824606828704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45935.824606828704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45935.824606828704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45935.824606828704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45935.824606828704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45935.824606828704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45935.824606828704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45935.824606828704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45935.824606828704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45935.824606828704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45935.824606828704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45935.824606828704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45935.824606828704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45935.824606828704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45935.824606828704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45935.824606828704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45935.824606828704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45935.824606828704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45935.824606828704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45935.824606828704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45935.824606828704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45935.824606828704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45935.824606828704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45935.824606828704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45935.824606828704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45935.824606828704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45935.824606828704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45935.824606828704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45935.824606828704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45935.824606828704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45935.824606828704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45935.824606828704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45935.824606828704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45935.824606828704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45935.824606828704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45935.824606828704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45935.824606828704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45935.824606828704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45935.824606828704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45935.824606828704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45935.824606828704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45935.824606828704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45935.824606828704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45935.824606828704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45935.824606828704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45935.824606828704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45935.824606828704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45935.824606828704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45935.824606828704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45935.824606828704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45935.824606828704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45935.824606828704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45935.824606828704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45935.824606828704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45935.824606828704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45935.824606828704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45935.824606828704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45935.824606828704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45935.824606828704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45935.824606828704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45935.824606828704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45935.824606828704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45935.824606828704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45935.824606828704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45935.824606828704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45935.824606828704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45935.824606828704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45935.824606828704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45935.824606828704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45935.824606828704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45935.824606828704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45935.824606828704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45935.824606828704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45935.824606828704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45935.824606828704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45935.824606828704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45935.824606828704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45935.824606828704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45935.824606828704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45935.824606828704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45935.824606828704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45935.824606828704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45935.824606828704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45935.824606828704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45935.824606828704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45935.824606828704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45935.824606828704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45935.824606828704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45935.824606828704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45935.824606828704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45935.824606828704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45935.824606828704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45935.824606828704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45935.824606828704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45935.824606828704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45935.824606828704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45935.824606828704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45935.824606828704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45935.824606828704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45935.824606828704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45935.824606828704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45935.824606828704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45935.824606828704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45935.824606828704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45935.824606828704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45935.824606828704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45935.824606828704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45935.824606828704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45935.824606828704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45935.824606828704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45935.824606828704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45935.824606828704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45935.824606828704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45935.824606828704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45935.824606828704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45935.824606828704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45935.824606828704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45935.824606828704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45935.824606828704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45935.824606828704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45935.824606828704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45935.824606828704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45935.824606828704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45935.824606828704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45935.824606828704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45935.824606828704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45935.824606828704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45935.824606828704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45935.824606828704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45935.824606828704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45935.824606828704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45935.824606828704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45935.824606828704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45935.824606828704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45935.824606828704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45935.824606828704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45935.824606828704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45935.824606828704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45935.824606828704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45935.824606828704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45935.824606828704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45935.824606828704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45935.824606828704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45935.824606828704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45935.824606828704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45935.824606828704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45935.824606828704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45935.824606828704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45935.824606828704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45935.824606828704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45935.824606828704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45935.824606828704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45935.824606828704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45935.824606828704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45935.824606828704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45935.824606828704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45935.824606828704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45935.824606828704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45935.824606828704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45935.824606828704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45935.824606828704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45935.824606828704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45935.824606828704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45935.824606828704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45935.824606828704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45935.824606828704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45935.824606828704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45935.824606828704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45935.824606828704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45935.824606828704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45935.824606828704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45935.824606828704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45935.824606828704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45935.824606828704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45935.824606828704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45935.824606828704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45935.824606828704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45935.824606828704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45935.824606828704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45935.824606828704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45935.824606828704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45935.824606828704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45935.824606828704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45935.824606828704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45935.824606828704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45935.824606828704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45935.824606828704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45935.824606828704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45935.824606828704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45935.824606828704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45935.824606828704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45935.824606828704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45935.824606828704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45935.824606828704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45935.824606828704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45935.824606828704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45935.824606828704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45935.824606828704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45935.824606828704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45935.824606828704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45935.824606828704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45935.824606828704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45935.824606828704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45935.824606828704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45935.824606828704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45935.824606828704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45935.824606828704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45935.824606828704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45935.824606828704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45935.824606828704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45935.824606828704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45935.824606828704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45935.824606828704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45935.824606828704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45935.824606828704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45935.824606828704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45935.824606828704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45935.824606828704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45935.824606828704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45935.824606828704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45935.824606828704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45935.824606828704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45935.824606828704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45935.824606828704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45935.824606828704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45935.824606828704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45935.824606828704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45935.824606828704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45935.824606828704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45935.824606828704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45935.824606828704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45935.824606828704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45935.824606828704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45935.824606828704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45935.824606828704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45935.824606828704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45935.824606828704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45935.824606828704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45935.824606828704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45935.824606828704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45935.824606828704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45935.824606828704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45935.824606828704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45935.824606828704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45935.824606828704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45935.824606828704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45935.824606828704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45935.824606828704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45935.824606828704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45935.824606828704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45935.824606828704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45935.824606828704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45935.824606828704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45935.824606828704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45935.824606828704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45935.824606828704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45935.824606828704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45935.824606828704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45935.824606828704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45935.824606828704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45935.824606828704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45935.824606828704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45935.824606828704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45935.824606828704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45935.824606828704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45935.824606828704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45935.824606828704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45935.824606828704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45935.824606828704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45935.824606828704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45935.824606828704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45935.824606828704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45935.824606828704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45935.824606828704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45935.824606828704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45935.824606828704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45935.824606828704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45935.824606828704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45935.824606828704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45935.824606828704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45935.824606828704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45935.824606828704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45935.824606828704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45935.824606828704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45935.824606828704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45935.824606828704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45935.824606828704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45935.824606828704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45935.824606828704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45935.824606828704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45935.824606828704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45935.824606828704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45935.824606828704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45935.824606828704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45935.824606828704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45935.824606828704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45935.824606828704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45935.824606828704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45935.824606828704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45935.824606828704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45935.824606828704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45935.824606828704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45935.824606828704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45935.824606828704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45935.824606828704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45935.824606828704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45935.824606828704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45935.824606828704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45935.824606828704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45935.824606828704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45935.824606828704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45935.824606828704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45935.824606828704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45935.824606828704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45935.824606828704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45935.824606828704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45935.824606828704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45935.824606828704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45935.824606828704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45935.824606828704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45935.824606828704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45935.824606828704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45935.824606828704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45935.824606828704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45935.824606828704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45935.824606828704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45935.824606828704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45935.824606828704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45935.824606828704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45935.824606828704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45935.824606828704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45935.824606828704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45935.824606828704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45935.824606828704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45935.824606828704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45935.824606828704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45935.824606828704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45935.824606828704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45935.824606828704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45935.824606828704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45935.824606828704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45935.824606828704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45935.824606828704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45935.824606828704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45935.824606828704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45935.824606828704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45935.824606828704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45935.824606828704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45935.824606828704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45935.824606828704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45935.824606828704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45935.824606828704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45935.824606828704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45935.824606828704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45935.824606828704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45935.824606828704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45935.824606828704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45935.824606828704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45935.824606828704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45935.824606828704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45935.824606828704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45935.824606828704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45935.824606828704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45935.824606828704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45935.824606828704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45935.824606828704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45935.824606828704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45935.824606828704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45935.824606828704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45935.824606828704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45935.824606828704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45935.824606828704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45935.824606828704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45935.824606828704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45935.824606828704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45935.824606828704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45935.824606828704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45935.824606828704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45935.824606828704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45935.824606828704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45935.824606828704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45935.824606828704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45935.824606828704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45935.824606828704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45935.824606828704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45935.824606828704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45935.824606828704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45935.824606828704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45935.824606828704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45935.824606828704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45935.824606828704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45935.824606828704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45935.824606828704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45935.824606828704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45935.824606828704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45935.824606828704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45935.824606828704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45935.824606828704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45935.824606828704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45935.824606828704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45935.824606828704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45935.824606828704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45935.824606828704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45935.824606828704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45935.824606828704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45935.824606828704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45935.824606828704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45935.824606828704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45935.824606828704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45935.824606828704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45935.824606828704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45935.824606828704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45935.824606828704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45935.824606828704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45935.824606828704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45935.824606828704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45935.824606828704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45935.824606828704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45935.824606828704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45935.824606828704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45935.824606828704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45935.824606828704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45935.824606828704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45935.824606828704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45935.824606828704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45935.824606828704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45935.824606828704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45935.824606828704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45935.824606828704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45935.824606828704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45935.824606828704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45935.824606828704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45935.824606828704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45935.824606828704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45935.824606828704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45935.824606828704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45935.824606828704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45935.824606828704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45935.824606828704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45935.824606828704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45935.824606828704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45935.824606828704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45935.824606828704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45935.824606828704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45935.824606828704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45935.824606828704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45935.824606828704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45935.824606828704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45935.824606828704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45935.824606828704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45935.824606828704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45935.824606828704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45935.824606828704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45935.824606828704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45935.824606828704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45935.824606828704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45935.824606828704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45935.824606828704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45935.824606828704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45935.824606828704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45935.824606828704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45935.824606828704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45935.824606828704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45935.824606828704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45935.824606828704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45935.824606828704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45935.824606828704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45935.824606828704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45935.824606828704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45935.824606828704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45935.824606828704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45935.824606828704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45935.824606828704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45935.824606828704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45935.824606828704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45935.824606828704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45935.824606828704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45935.824606828704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45935.824606828704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45935.824606828704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45935.824606828704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45935.824606828704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45935.824606828704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45935.824606828704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45935.824606828704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45935.824606828704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45935.824606828704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45935.824606828704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45935.824606828704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45935.824606828704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45935.824606828704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45935.824606828704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45935.824606828704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45935.824606828704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45935.824606828704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45935.824606828704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45935.824606828704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45935.824606828704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45935.824606828704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45935.824606828704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45935.824606828704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45935.824606828704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45935.824606828704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45935.824606828704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45935.824606828704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45935.824606828704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45935.824606828704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45935.824606828704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45935.824606828704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45935.824606828704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45935.824606828704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45935.824606828704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45935.824606828704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45935.824606828704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45935.824606828704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45935.824606828704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45935.824606828704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45935.824606828704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45935.824606828704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45935.824606828704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45935.824606828704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45935.824606828704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45935.824606828704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45935.824606828704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45935.824606828704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45935.824606828704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45935.824606828704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45935.824606828704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45935.824606828704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45935.824606828704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45935.824606828704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45935.824606828704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45935.824606828704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45935.824606828704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45935.824606828704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45935.824606828704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45935.824606828704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45935.824606828704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45935.824606828704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45935.824606828704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45935.824606828704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45935.824606828704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45935.824606828704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45935.824606828704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45935.824606828704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45935.824606828704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45935.824606828704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45935.824606828704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45935.824606828704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45935.824606828704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45935.824606828704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45935.824606828704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45935.824606828704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45935.824606828704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45935.824606828704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45935.824606828704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45935.824606828704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45935.824606828704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45935.824606828704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45935.824606828704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45935.824606828704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45935.824606828704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45935.824606828704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45935.824606828704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45935.824606828704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45935.824606828704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45935.824606828704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45935.824606828704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45935.824606828704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45935.824606828704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45935.824606828704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45935.824606828704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45935.824606828704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45935.824606828704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45935.824606828704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45935.824606828704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45935.824606828704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45935.824606828704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45935.824606828704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45935.824606828704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45935.824606828704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45935.824606828704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45935.824606828704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45935.824606828704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45935.824606828704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45935.824606828704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45935.824606828704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45935.824606828704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45935.824606828704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45935.824606828704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45935.824606828704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45935.824606828704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45935.824606828704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45935.824606828704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45935.824606828704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45935.824606828704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45935.824606828704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45935.824606828704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45935.824606828704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45935.824606828704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45935.824606828704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45935.824606828704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45935.824606828704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45935.824606828704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45935.824606828704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45935.824606828704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45935.824606828704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45935.824606828704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45935.824606828704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45935.824606828704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45935.824606828704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45935.824606828704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45935.824606828704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45935.824606828704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45935.824606828704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45935.824606828704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45935.824606828704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45935.824606828704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45935.824606828704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45935.824606828704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45935.824606828704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45935.824606828704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45935.824606828704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45935.824606828704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45935.824606828704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45935.824606828704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45935.824606828704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45935.824606828704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45935.824606828704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45935.824606828704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45935.824606828704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45935.824606828704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45935.824606828704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45935.824606828704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45935.824606828704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45935.824606828704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45935.824606828704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45935.824606828704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45935.824606828704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45935.824606828704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45935.824606828704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45935.824606828704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45935.824606828704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45935.824606828704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45935.824606828704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45935.824606828704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45935.824606828704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45935.824606828704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45935.824606828704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45935.824606828704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45935.824606828704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45935.824606828704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45935.824606828704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45935.824606828704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45935.824606828704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45935.824606828704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45935.824606828704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45935.824606828704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45935.824606828704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45935.824606828704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45935.824606828704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45935.824606828704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45935.824606828704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45935.824606828704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45935.824606828704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45935.824606828704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45935.824606828704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45935.824606828704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45935.824606828704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45935.824606828704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45935.824606828704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45935.824606828704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45935.824606828704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45935.824606828704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45935.824606828704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45935.824606828704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45935.824606828704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45935.824606828704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45935.824606828704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45935.824606828704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45935.824606828704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45935.824606828704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45935.824606828704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45935.824606828704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45935.824606828704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45935.824606828704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45935.824606828704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45935.824606828704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45935.824606828704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45935.824606828704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45935.824606828704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45935.824606828704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45935.824606828704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45935.824606828704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45935.824606828704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45935.824606828704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45935.824606828704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45935.824606828704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45935.824606828704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45935.824606828704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45935.824606828704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45935.824606828704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45935.824606828704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45935.824606828704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45935.824606828704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45935.824606828704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45935.824606828704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45935.824606828704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45935.824606828704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45935.824606828704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45935.824606828704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45935.824606828704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45935.824606828704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45935.824606828704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45935.824606828704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45935.824606828704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45935.824606828704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45935.824606828704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45935.824606828704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45935.824606828704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45935.824606828704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45935.824606828704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45935.824606828704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45935.824606828704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45935.824606828704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45935.824606828704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45935.824606828704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45935.824606828704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45935.824606828704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45935.824606828704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45935.824606828704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45935.824606828704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45935.824606828704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45935.824606828704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45935.824606828704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45935.824606828704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45935.824606828704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45935.824606828704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45935.824606828704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45935.824606828704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45935.824606828704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45935.824606828704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45935.824606828704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45935.824606828704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45935.824606828704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45935.824606828704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45935.824606828704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45935.824606828704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45935.824606828704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45935.824606828704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45935.824606828704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45935.824606828704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45935.824606828704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45935.824606828704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45935.824606828704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45935.824606828704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45935.824606828704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45935.824606828704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45935.824606828704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45935.824606828704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45935.824606828704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45935.824606828704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45935.824606828704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45935.824606828704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45935.824606828704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45935.824606828704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45935.824606828704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45935.824606828704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45935.824606828704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45935.824606828704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45935.824606828704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45935.824606828704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45935.824606828704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45935.824606828704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45935.824606828704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45935.824606828704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45935.824606828704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45935.824606828704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45935.824606828704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45935.824606828704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45935.824606828704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45935.824606828704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45935.824606828704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45935.824606828704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45935.824606828704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45935.824606828704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45935.824606828704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45935.824606828704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45935.824606828704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45935.824606828704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45935.824606828704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45935.824606828704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45935.824606828704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45935.824606828704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45935.824606828704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45935.824606828704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45935.824606828704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45935.824606828704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45935.824606828704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45935.824606828704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45935.824606828704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45935.824606828704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45935.824606828704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45935.824606828704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45935.824606828704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45935.824606828704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45935.824606828704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45935.824606828704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45935.824606828704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45935.824606828704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45935.824606828704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45935.824606828704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45935.824606828704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45935.824606828704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45935.824606828704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45935.824606828704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45935.824606828704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45935.824606828704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45935.824606828704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45935.824606828704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45935.824606828704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45935.824606828704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45935.824606828704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45935.824606828704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45935.824606828704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45935.824606828704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45935.824606828704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45935.824606828704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45935.824606828704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45935.824606828704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45935.824606828704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45935.824606828704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45935.824606828704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45935.824606828704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45935.824606828704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45935.824606828704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45935.824606828704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45935.824606828704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45935.824606828704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45935.824606828704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45935.824606828704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45935.824606828704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45935.824606828704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45935.824606828704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45935.824606828704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45935.824606828704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45935.824606828704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45935.824606828704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45935.824606828704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45935.824606828704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45935.824606828704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45935.824606828704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45935.824606828704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45935.824606828704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45935.824606828704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45935.824606828704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45935.824606828704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45935.824606828704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45935.824606828704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45935.824606828704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45935.824606828704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45935.824606828704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45935.824606828704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45935.824606828704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45935.824606828704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45935.824606828704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45935.824606828704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45935.824606828704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45935.824606828704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45935.824606828704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45935.824606828704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45935.824606828704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45935.824606828704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45935.824606828704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45935.824606828704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45935.824606828704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45935.824606828704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45935.824606828704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45935.824606828704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45935.824606828704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45935.824606828704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45935.824606828704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45935.824606828704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45935.824606828704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45935.824606828704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45935.824606828704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45935.824606828704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45935.824606828704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45935.824606828704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45935.824606828704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45935.824606828704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45935.824606828704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45935.824606828704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45935.824606828704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45935.824606828704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45935.824606828704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45935.824606828704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45935.824606828704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45935.824606828704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45935.824606828704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45935.824606828704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45935.824606828704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45935.824606828704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45935.824606828704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45935.824606828704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45935.824606828704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45935.824606828704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45935.824606828704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45935.824606828704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45935.824606828704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45935.824606828704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45935.824606828704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45935.824606828704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45935.824606828704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45935.824606828704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45935.824606828704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45935.824606828704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45935.824606828704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45935.824606828704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45935.824606828704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45935.824606828704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45935.824606828704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45935.824606828704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45935.824606828704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45935.824606828704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45935.824606828704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45935.824606828704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45935.824606828704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45935.824606828704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45935.824606828704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45935.824606828704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45935.824606828704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45935.824606828704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45935.824606828704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45935.824606828704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45935.824606828704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45935.824606828704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45935.824606828704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45935.824606828704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45935.824606828704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45935.824606828704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45935.824606828704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45935.824606828704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45935.824606828704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45935.824606828704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45935.824606828704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45935.824606828704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45935.824606828704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45935.824606828704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45935.824606828704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45935.824606828704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45935.824606828704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45935.824606828704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45935.824606828704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45935.824606828704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45935.824606828704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45935.824606828704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45935.824606828704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45935.824606828704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45935.824606828704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45935.824606828704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45935.824606828704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45935.824606828704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45935.824606828704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45935.824606828704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45935.824606828704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45935.824606828704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45935.824606828704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45935.824606828704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45935.824606828704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45935.824606828704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45935.824606828704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45935.824606828704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45935.824606828704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45935.824606828704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45935.824606828704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45935.824606828704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45935.824606828704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45935.824606828704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45935.824606828704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45935.824606828704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45935.824606828704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45935.824606828704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45935.824606828704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45935.824606828704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45935.824606828704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45935.824606828704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45935.824606828704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45935.824606828704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45935.824606828704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45935.824606828704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45935.824606828704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45935.824606828704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45935.824606828704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45935.824606828704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45935.824606828704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45935.824606828704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45935.824606828704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45935.824606828704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45935.824606828704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45935.824606828704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45935.824606828704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45935.824606828704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45935.824606828704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45935.824606828704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45935.824606828704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45935.824606828704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45935.824606828704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45935.824606828704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45935.824606828704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45935.824606828704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45935.824606828704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45935.824606828704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45935.824606828704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45935.824606828704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45935.824606828704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45935.824606828704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45935.824606828704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45935.824606828704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45935.824606828704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45935.824606828704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45935.824606828704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45935.824606828704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45935.824606828704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45935.824606828704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45935.824606828704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45935.824606828704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45935.824606828704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45935.824606828704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45935.824606828704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45935.824606828704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45935.824606828704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45935.824606828704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45935.824606828704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45935.824606828704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45935.824606828704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45935.824606828704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45935.824606828704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45935.824606828704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45935.824606828704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45935.824606828704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45935.824606828704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45935.824606828704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45935.824606828704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45935.824606828704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45935.824606828704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45935.824606828704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45935.824606828704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45935.824606828704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45935.824606828704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45935.824606828704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45935.824606828704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45935.824606828704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45935.824606828704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45935.824606828704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45935.824606828704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45935.824606828704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45935.824606828704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45935.824606828704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45935.824606828704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45935.824606828704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45935.824606828704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45935.824606828704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45935.824606828704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45935.824606828704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45935.824606828704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45935.824606828704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45935.824606828704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45935.824606828704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45935.824606828704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45935.824606828704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45935.824606828704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45935.824606828704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45935.824606828704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45935.824606828704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45935.824606828704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45935.824606828704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45935.824606828704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45935.824606828704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45935.824606828704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45935.824606828704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45935.824606828704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45935.824606828704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45935.824606828704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45935.824606828704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45935.824606828704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45935.824606828704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45935.824606828704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45935.824606828704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45935.824606828704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45935.824606828704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45935.824606828704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45935.824606828704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45935.824606828704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45935.824606828704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45935.824606828704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45935.824606828704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45935.824606828704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45935.824606828704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45935.824606828704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45935.824606828704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45935.824606828704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45935.824606828704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45935.824606828704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45935.824606828704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45935.824606828704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45935.824606828704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45935.824606828704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45935.824606828704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45935.824606828704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45935.824606828704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45935.824606828704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45935.824606828704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45935.824606828704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45935.824606828704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45935.824606828704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45935.824606828704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45935.824606828704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45935.824606828704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45935.824606828704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45935.824606828704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45935.824606828704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45935.824606828704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45935.824606828704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45935.824606828704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45935.824606828704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45935.824606828704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45935.824606828704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45935.824606828704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45935.824606828704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45935.824606828704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45935.824606828704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45935.824606828704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45935.824606828704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45935.824606828704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45935.824606828704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45935.824606828704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45935.824606828704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45935.824606828704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45935.824606828704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45935.824606828704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45935.824606828704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45935.824606828704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45935.824606828704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45935.824606828704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45935.824606828704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45935.824606828704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45935.824606828704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45935.824606828704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45935.824606828704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45935.824606828704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45935.824606828704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45935.824606828704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45935.824606828704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45935.824606828704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45935.824606828704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45935.824606828704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45935.824606828704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45935.824606828704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45935.824606828704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45935.824606828704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45935.824606828704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45935.824606828704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45935.824606828704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45935.824606828704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45935.824606828704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45935.824606828704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45935.824606828704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45935.824606828704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45935.824606828704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45935.824606828704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45935.824606828704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45935.824606828704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45935.824606828704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45935.824606828704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45935.824606828704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45935.824606828704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45935.824606828704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45935.824606828704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45935.824606828704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45935.824606828704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45935.824606828704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45935.824606828704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45935.824606828704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45935.824606828704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45935.824606828704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45935.824606828704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45935.824606828704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45935.824606828704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45935.824606828704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45935.824606828704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45935.824606828704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45935.824606828704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45935.824606828704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45935.824606828704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45935.824606828704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45935.824606828704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45935.824606828704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45935.824606828704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45935.824606828704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45935.824606828704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45935.824606828704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45935.824606828704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45935.824606828704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45935.824606828704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45935.824606828704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45935.824606828704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45935.824606828704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45935.824606828704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45935.824606828704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45935.824606828704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45935.824606828704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45935.824606828704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45935.824606828704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45935.824606828704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45935.824606828704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45935.824606828704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45935.824606828704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45935.824606828704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45935.824606828704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45935.824606828704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45935.824606828704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45935.824606828704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45935.824606828704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45935.824606828704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45935.824606828704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45935.824606828704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45935.824606828704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45935.824606828704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45935.824606828704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45935.824606828704</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232.34388923610823</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0.66766238425771007</v>
      </c>
      <c r="H3" s="113">
        <v>45935.07104166667</v>
      </c>
      <c r="I3" s="110" t="str">
        <f>IFERROR(VLOOKUP(D3,DB!A:F,6,0),"")</f>
        <v>Generator-SG</v>
      </c>
      <c r="J3" s="110" t="str">
        <f>IFERROR(VLOOKUP(D3,DB!A:G,7,0),"")</f>
        <v>Good</v>
      </c>
      <c r="K3" s="115" t="s">
        <v>39063</v>
      </c>
      <c r="L3" s="107" t="str">
        <f>IFERROR(VLOOKUP(D3,DB!A:I,9,0),"")</f>
        <v>Latis</v>
      </c>
    </row>
    <row r="4" spans="1:16" ht="15" customHeight="1">
      <c r="A4" s="110"/>
      <c r="B4" s="110" t="str">
        <f>IFERROR(VLOOKUP(D4,DB!A:K,11,0),"")</f>
        <v/>
      </c>
      <c r="C4" s="111"/>
      <c r="D4" s="107"/>
      <c r="E4" s="112"/>
      <c r="F4" s="113"/>
      <c r="G4" s="114">
        <f ca="1">IFERROR(NOW()-F4,"")</f>
        <v>45935.824606828704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45935.824606828704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45935.824606828704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45935.824606828704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45935.824606828704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45935.824606828704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45935.824606828704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45935.824606828704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45935.824606828704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45935.824606828704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45935.824606828704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45935.824606828704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45935.824606828704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45935.824606828704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45935.824606828704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45935.824606828704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45935.824606828704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45935.824606828704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45935.824606828704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45935.824606828704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45935.824606828704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45935.824606828704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45935.824606828704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45935.824606828704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45935.824606828704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45935.824606828704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45935.824606828704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45935.824606828704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45935.824606828704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45935.824606828704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45935.824606828704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45935.824606828704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45935.824606828704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45935.824606828704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45935.824606828704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45935.824606828704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45935.824606828704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45935.824606828704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45935.824606828704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45935.824606828704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45935.824606828704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45935.824606828704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45935.824606828704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45935.824606828704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45935.824606828704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45935.824606828704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45935.824606828704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45935.824606828704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45935.824606828704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45935.824606828704</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F24" sqref="F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43.992546643516107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9.6357295138877816</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45935.824606828704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45935.824606828704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45935.824606828704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45935.824606828704</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45935.824606828704</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45935.824606828704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45935.824606828704</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45935.824606828704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45935.824606828704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45935.824606828704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45935.824606828704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45935.824606828704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45935.824606828704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45935.824606828704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45935.824606828704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45935.824606828704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45935.824606828704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45935.824606828704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45935.824606828704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45935.824606828704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45935.824606828704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45935.824606828704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45935.824606828704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45935.824606828704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45935.824606828704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45935.824606828704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45935.824606828704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45935.824606828704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45935.824606828704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45935.824606828704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45935.824606828704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45935.824606828704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45935.824606828704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45935.824606828704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45935.824606828704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45935.824606828704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45935.824606828704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45935.824606828704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45935.824606828704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45935.824606828704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45935.824606828704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45935.824606828704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45935.824606828704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45935.824606828704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45935.824606828704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45935.824606828704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45935.824606828704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45935.824606828704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45935.824606828704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45935.824606828704</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45935.824606828704</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45935.824606828704</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45935.824606828704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45935.824606828704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45935.824606828704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45935.824606828704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45935.824606828704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45935.824606828704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45935.824606828704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45935.824606828704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45935.824606828704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45935.824606828704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45935.824606828704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45935.824606828704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45935.824606828704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45935.824606828704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45935.824606828704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45935.824606828704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45935.824606828704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45935.824606828704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45935.824606828704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45935.824606828704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45935.824606828704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45935.824606828704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45935.824606828704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45935.824606828704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45935.824606828704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45935.824606828704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45935.824606828704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45935.824606828704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45935.824606828704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45935.824606828704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45935.824606828704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45935.824606828704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45935.824606828704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45935.824606828704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45935.824606828704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45935.824606828704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45935.824606828704</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45935.824606828704</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45935.824606828704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45935.824606828704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45935.824606828704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45935.824606828704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45935.824606828704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45935.824606828704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45935.824606828704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45935.824606828704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45935.824606828704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45935.824606828704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45935.824606828704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45935.824606828704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45935.824606828704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45935.824606828704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45935.824606828704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45935.824606828704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45935.824606828704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45935.824606828704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45935.824606828704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45935.824606828704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45935.824606828704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45935.824606828704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45935.824606828704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45935.824606828704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45935.824606828704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45935.824606828704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45935.824606828704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45935.824606828704</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45935.824606828704</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45935.824606828704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45935.824606828704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45935.824606828704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45935.824606828704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45935.824606828704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45935.824606828704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45935.824606828704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45935.824606828704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45935.824606828704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45935.824606828704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45935.824606828704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45935.824606828704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45935.824606828704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45935.824606828704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45935.824606828704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45935.824606828704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45935.824606828704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45935.824606828704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45935.824606828704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45935.824606828704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45935.824606828704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45935.824606828704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45935.824606828704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45935.824606828704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45935.824606828704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45935.824606828704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45935.824606828704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45935.824606828704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45935.824606828704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45935.824606828704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45935.824606828704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45935.824606828704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45935.824606828704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45935.824606828704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45935.824606828704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45935.824606828704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45935.824606828704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45935.824606828704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45935.824606828704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45935.824606828704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45935.824606828704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45935.824606828704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45935.824606828704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45935.824606828704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45935.824606828704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45935.824606828704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45935.824606828704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45935.824606828704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45935.824606828704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45935.824606828704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45935.824606828704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45935.824606828704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45935.824606828704</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45935.824606828704</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9.0517596064819372</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45935.824606828704</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1.9436346064831014</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0.88236145833070623</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0.22559062499931315</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1</v>
      </c>
      <c r="D7" s="120" t="s">
        <v>32435</v>
      </c>
      <c r="E7" s="123" t="s">
        <v>38964</v>
      </c>
      <c r="F7" s="124">
        <v>45935.698148148149</v>
      </c>
      <c r="G7" s="89">
        <f ca="1">IFERROR(NOW()-F7,"-")</f>
        <v>0.12645868055551546</v>
      </c>
      <c r="H7" s="124">
        <v>45935.692256944443</v>
      </c>
      <c r="I7" s="120" t="str">
        <f>IFERROR(VLOOKUP(D7,DB!A:F,6,0),"")</f>
        <v>SCECO</v>
      </c>
      <c r="J7" s="120" t="str">
        <f>IFERROR(VLOOKUP(D7,DB!A:G,7,0),"")</f>
        <v>Good</v>
      </c>
      <c r="K7" s="125" t="s">
        <v>39077</v>
      </c>
      <c r="L7" s="126" t="str">
        <f>IFERROR(VLOOKUP(D7,DB!A:I,9,0),"")</f>
        <v>Latis</v>
      </c>
    </row>
    <row r="8" spans="1:16383" ht="31.5" customHeight="1">
      <c r="A8" s="121" t="s">
        <v>39078</v>
      </c>
      <c r="B8" s="120" t="str">
        <f>IFERROR(VLOOKUP(D8,DB!A:K,11,0),"")</f>
        <v>R6</v>
      </c>
      <c r="C8" s="122">
        <v>2</v>
      </c>
      <c r="D8" s="120" t="s">
        <v>38905</v>
      </c>
      <c r="E8" s="137" t="s">
        <v>38964</v>
      </c>
      <c r="F8" s="124">
        <v>45935.748842592591</v>
      </c>
      <c r="G8" s="89">
        <f ca="1">IFERROR(NOW()-F8,"-")</f>
        <v>7.5764236113172956E-2</v>
      </c>
      <c r="H8" s="124">
        <v>45935.731712962966</v>
      </c>
      <c r="I8" s="120" t="str">
        <f>IFERROR(VLOOKUP(D8,DB!A:F,6,0),"")</f>
        <v>SCECO</v>
      </c>
      <c r="J8" s="120" t="str">
        <f>IFERROR(VLOOKUP(D8,DB!A:G,7,0),"")</f>
        <v>Vandalized</v>
      </c>
      <c r="K8" s="125" t="s">
        <v>39079</v>
      </c>
      <c r="L8" s="126" t="str">
        <f>IFERROR(VLOOKUP(D8,DB!A:I,9,0),"")</f>
        <v>Latis</v>
      </c>
    </row>
    <row r="9" spans="1:16383" ht="31.5" customHeight="1">
      <c r="A9" s="121" t="s">
        <v>39080</v>
      </c>
      <c r="B9" s="120" t="str">
        <f>IFERROR(VLOOKUP(D9,DB!A:K,11,0),"")</f>
        <v>R6</v>
      </c>
      <c r="C9" s="122">
        <v>2</v>
      </c>
      <c r="D9" s="120" t="s">
        <v>31953</v>
      </c>
      <c r="E9" s="123" t="s">
        <v>39043</v>
      </c>
      <c r="F9" s="124"/>
      <c r="G9" s="89">
        <f ca="1">IFERROR(NOW()-F9,"-")</f>
        <v>45935.824606828704</v>
      </c>
      <c r="H9" s="124">
        <v>45935.797777777778</v>
      </c>
      <c r="I9" s="120" t="str">
        <f>IFERROR(VLOOKUP(D9,DB!A:F,6,0),"")</f>
        <v>SCECO</v>
      </c>
      <c r="J9" s="120" t="str">
        <f>IFERROR(VLOOKUP(D9,DB!A:G,7,0),"")</f>
        <v>Vandalized</v>
      </c>
      <c r="K9" s="125" t="s">
        <v>39081</v>
      </c>
      <c r="L9" s="126" t="str">
        <f>IFERROR(VLOOKUP(D9,DB!A:I,9,0),"")</f>
        <v>Latis</v>
      </c>
    </row>
    <row r="10" spans="1:16383" ht="31.5" customHeight="1">
      <c r="A10" s="121" t="s">
        <v>39082</v>
      </c>
      <c r="B10" s="120" t="str">
        <f>IFERROR(VLOOKUP(D10,DB!A:K,11,0),"")</f>
        <v>R6</v>
      </c>
      <c r="C10" s="122">
        <v>2</v>
      </c>
      <c r="D10" s="120" t="s">
        <v>32685</v>
      </c>
      <c r="E10" s="123" t="s">
        <v>38964</v>
      </c>
      <c r="F10" s="124"/>
      <c r="G10" s="89">
        <f ca="1">IFERROR(NOW()-F10,"-")</f>
        <v>45935.824606828704</v>
      </c>
      <c r="H10" s="124">
        <v>45935.795810185184</v>
      </c>
      <c r="I10" s="120" t="str">
        <f>IFERROR(VLOOKUP(D10,DB!A:F,6,0),"")</f>
        <v>SCECO</v>
      </c>
      <c r="J10" s="120" t="str">
        <f>IFERROR(VLOOKUP(D10,DB!A:G,7,0),"")</f>
        <v>Dead</v>
      </c>
      <c r="K10" s="125" t="s">
        <v>39083</v>
      </c>
      <c r="L10" s="126" t="str">
        <f>IFERROR(VLOOKUP(D10,DB!A:I,9,0),"")</f>
        <v>Latis</v>
      </c>
    </row>
    <row r="11" spans="1:16383" ht="31.5" customHeight="1">
      <c r="A11" s="121"/>
      <c r="B11" s="120" t="str">
        <f>IFERROR(VLOOKUP(D11,DB!A:K,11,0),"")</f>
        <v/>
      </c>
      <c r="C11" s="122"/>
      <c r="D11" s="120"/>
      <c r="E11" s="123"/>
      <c r="F11" s="124"/>
      <c r="G11" s="89">
        <f ca="1">IFERROR(NOW()-F11,"-")</f>
        <v>45935.824606828704</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45935.824606828704</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45935.824606828704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45935.824606828704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45935.824606828704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45935.824606828704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45935.824606828704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45935.824606828704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45935.824606828704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45935.824606828704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45935.824606828704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45935.824606828704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45935.824606828704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45935.824606828704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45935.824606828704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45935.824606828704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45935.824606828704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45935.824606828704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45935.824606828704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45935.824606828704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45935.824606828704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45935.824606828704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45935.824606828704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45935.824606828704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45935.824606828704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45935.824606828704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45935.824606828704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45935.824606828704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45935.824606828704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45935.824606828704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45935.824606828704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45935.824606828704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45935.824606828704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45935.824606828704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45935.824606828704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45935.824606828704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45935.824606828704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45935.824606828704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45935.824606828704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45935.824606828704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45935.824606828704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45935.824606828704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45935.824606828704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45935.824606828704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45935.824606828704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45935.824606828704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45935.824606828704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45935.824606828704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45935.824606828704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45935.824606828704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45935.824606828704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45935.824606828704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45935.824606828704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45935.824606828704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45935.824606828704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45935.824606828704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45935.824606828704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45935.824606828704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45935.824606828704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45935.824606828704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45935.824606828704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45935.824606828704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45935.824606828704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45935.824606828704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45935.824606828704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45935.824606828704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45935.824606828704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45935.824606828704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45935.824606828704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45935.824606828704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45935.824606828704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45935.824606828704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45935.824606828704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45935.824606828704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45935.824606828704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45935.824606828704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45935.824606828704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45935.824606828704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45935.824606828704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45935.824606828704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45935.824606828704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45935.824606828704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45935.824606828704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45935.824606828704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45935.824606828704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45935.824606828704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45935.824606828704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45935.824606828704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45935.824606828704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45935.824606828704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45935.824606828704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45935.824606828704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45935.824606828704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45935.824606828704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45935.824606828704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45935.824606828704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45935.824606828704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45935.824606828704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45935.824606828704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45935.824606828704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45935.824606828704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45935.824606828704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45935.824606828704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45935.824606828704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45935.824606828704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45935.824606828704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45935.824606828704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45935.824606828704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45935.824606828704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45935.824606828704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45935.824606828704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45935.824606828704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45935.824606828704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45935.824606828704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45935.824606828704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45935.824606828704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45935.824606828704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45935.824606828704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45935.824606828704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45935.824606828704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45935.824606828704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45935.824606828704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45935.824606828704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45935.824606828704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45935.824606828704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45935.824606828704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45935.824606828704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45935.824606828704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45935.824606828704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45935.824606828704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45935.824606828704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45935.824606828704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45935.824606828704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45935.824606828704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45935.824606828704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45935.824606828704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45935.824606828704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45935.824606828704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45935.824606828704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45935.824606828704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45935.824606828704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45935.824606828704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45935.824606828704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45935.824606828704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45935.824606828704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45935.824606828704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45935.824606828704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45935.824606828704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45935.824606828704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45935.824606828704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45935.824606828704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45935.824606828704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45935.824606828704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45935.824606828704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45935.824606828704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45935.824606828704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45935.824606828704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45935.824606828704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45935.824606828704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45935.824606828704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45935.824606828704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45935.824606828704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45935.824606828704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45935.824606828704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45935.824606828704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45935.824606828704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45935.824606828704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45935.824606828704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45935.824606828704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45935.824606828704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45935.824606828704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45935.824606828704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45935.824606828704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45935.824606828704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45935.824606828704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45935.824606828704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45935.824606828704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45935.824606828704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45935.824606828704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45935.824606828704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45935.824606828704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45935.824606828704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45935.824606828704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45935.824606828704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45935.824606828704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45935.824606828704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45935.824606828704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45935.824606828704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45935.824606828704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45935.824606828704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45935.824606828704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45935.824606828704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45935.824606828704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45935.824606828704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45935.824606828704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45935.824606828704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45935.824606828704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45935.824606828704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45935.824606828704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45935.824606828704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45935.824606828704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45935.824606828704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45935.824606828704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45935.824606828704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45935.824606828704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45935.824606828704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45935.824606828704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45935.824606828704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45935.824606828704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45935.824606828704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45935.824606828704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45935.824606828704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45935.824606828704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45935.824606828704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45935.824606828704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45935.824606828704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45935.824606828704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45935.824606828704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45935.824606828704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45935.824606828704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45935.824606828704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45935.824606828704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45935.824606828704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45935.824606828704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45935.824606828704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45935.824606828704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45935.824606828704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45935.824606828704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45935.824606828704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45935.824606828704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45935.824606828704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45935.824606828704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45935.824606828704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45935.824606828704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45935.824606828704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45935.824606828704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45935.824606828704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45935.824606828704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45935.824606828704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45935.824606828704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45935.824606828704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45935.824606828704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45935.824606828704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45935.824606828704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45935.824606828704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45935.824606828704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45935.824606828704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45935.824606828704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45935.824606828704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45935.824606828704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45935.824606828704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45935.824606828704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45935.824606828704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45935.824606828704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45935.824606828704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45935.824606828704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45935.824606828704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45935.824606828704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45935.824606828704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45935.824606828704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45935.824606828704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45935.824606828704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45935.824606828704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45935.824606828704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45935.824606828704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45935.824606828704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45935.824606828704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45935.824606828704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45935.824606828704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45935.824606828704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45935.824606828704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45935.824606828704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45935.824606828704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45935.824606828704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45935.824606828704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45935.824606828704</v>
      </c>
      <c r="H286" s="124"/>
      <c r="I286" s="120" t="str">
        <f>IFERROR(VLOOKUP(D286,DB!A:F,6,0),"")</f>
        <v/>
      </c>
      <c r="J286" s="119" t="str">
        <f>IFERROR(VLOOKUP(D286,DB!A:G,7,0),"")</f>
        <v/>
      </c>
      <c r="K286" s="125"/>
      <c r="L286" s="126" t="str">
        <f>IFERROR(VLOOKUP(D286,DB!A:I,9,0),"")</f>
        <v/>
      </c>
    </row>
  </sheetData>
  <dataValidations count="2">
    <dataValidation allowBlank="1" showInputMessage="1" showErrorMessage="1" sqref="E1" xr:uid="{380493DB-286A-4683-AF55-C78F04945A49}"/>
    <dataValidation type="list" allowBlank="1" showInputMessage="1" showErrorMessage="1" sqref="E3 E5 E7:E28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2025-10-05T16:47:38Z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