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27" documentId="13_ncr:1_{F6CB121F-512D-4AA6-A0C1-0FB36C537598}" xr6:coauthVersionLast="47" xr6:coauthVersionMax="47" xr10:uidLastSave="{E51534EA-EC46-4AE5-89EF-A6CC18D18C9F}"/>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<sst xmlns="http://schemas.openxmlformats.org/spreadsheetml/2006/main" count="178603" uniqueCount="39086">
  <si>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</si>
  <si>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</si>
  <si>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</si>
  <si>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</si>
  <si>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</si>
  <si>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</si>
  <si>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</si>
  <si>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</si>
  <si>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</si>
  <si>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</si>
  <si>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</si>
  <si>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</si>
  <si>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</si>
  <si>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</si>
  <si>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</si>
  <si>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</si>
  <si>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</si>
  <si>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</si>
  <si>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</si>
  <si>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</si>
  <si>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</si>
  <si>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</si>
  <si>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</si>
  <si>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</si>
  <si>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</si>
  <si>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</si>
  <si>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</si>
  <si>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</si>
  <si>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</si>
  <si>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</si>
  <si>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</si>
  <si>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</si>
  <si>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</si>
  <si>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</si>
  <si>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</si>
  <si>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</si>
  <si>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</si>
  <si>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</si>
  <si>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</si>
  <si>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</si>
  <si>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</si>
  <si>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</si>
  <si>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</si>
  <si>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</si>
  <si>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</si>
  <si>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</si>
  <si>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</si>
  <si>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</si>
  <si>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</si>
  <si>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</si>
  <si>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</si>
  <si>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</si>
  <si>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</si>
  <si>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</si>
  <si>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</si>
  <si>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</si>
  <si>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</si>
  <si>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</si>
  <si>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</si>
  <si>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</si>
  <si>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</si>
  <si>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</si>
  <si>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</si>
  <si>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</si>
  <si>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</si>
  <si>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</si>
  <si>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</si>
  <si>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</si>
  <si>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</si>
  <si>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</si>
  <si>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</si>
  <si>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</si>
  <si>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</si>
  <si>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</si>
  <si>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</si>
  <si>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</si>
  <si>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</si>
  <si>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</si>
  <si>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</si>
  <si>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</si>
  <si>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</si>
  <si>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</si>
  <si>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</si>
  <si>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</si>
  <si>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</si>
  <si>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</si>
  <si>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</si>
  <si>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</si>
  <si>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</si>
  <si>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</si>
  <si>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</si>
  <si>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</si>
  <si>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</si>
  <si>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</si>
  <si>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</si>
  <si>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</si>
  <si>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</si>
  <si>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</si>
  <si>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</si>
  <si>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</si>
  <si>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</si>
  <si>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</si>
  <si>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</si>
  <si>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</si>
  <si>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</si>
  <si>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</si>
  <si>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</si>
  <si>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</si>
  <si>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</si>
  <si>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</si>
  <si>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</si>
  <si>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</si>
  <si>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</si>
  <si>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</si>
  <si>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</si>
  <si>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</si>
  <si>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</si>
  <si>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</si>
  <si>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</si>
  <si>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</si>
  <si>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</si>
  <si>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</si>
  <si>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</si>
  <si>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</si>
  <si>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</si>
  <si>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</si>
  <si>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</si>
  <si>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</si>
  <si>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</si>
  <si>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</si>
  <si>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</si>
  <si>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</si>
  <si>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</si>
  <si>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</si>
  <si>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</si>
  <si>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</si>
  <si>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</si>
  <si>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</si>
  <si>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</si>
  <si>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</si>
  <si>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</si>
  <si>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</si>
  <si>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</si>
  <si>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</si>
  <si>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</si>
  <si>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</si>
  <si>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</si>
  <si>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</si>
  <si>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</si>
  <si>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</si>
  <si>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</si>
  <si>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</si>
  <si>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</si>
  <si>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</si>
  <si>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</si>
  <si>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</si>
  <si>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</si>
  <si>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</si>
  <si>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</si>
  <si>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</si>
  <si>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</si>
  <si>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</si>
  <si>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</si>
  <si>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</si>
  <si>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</si>
  <si>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</si>
  <si>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</si>
  <si>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</si>
  <si>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</si>
  <si>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</si>
  <si>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</si>
  <si>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</si>
  <si>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</si>
  <si>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</si>
  <si>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</si>
  <si>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</si>
  <si>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</si>
  <si>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</si>
  <si>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</si>
  <si>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</si>
  <si>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</si>
  <si>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</si>
  <si>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</si>
  <si>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</si>
  <si>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</si>
  <si>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</si>
  <si>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</si>
  <si>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</si>
  <si>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</si>
  <si>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</si>
  <si>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</si>
  <si>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</si>
  <si>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</si>
  <si>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</si>
  <si>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</si>
  <si>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</si>
  <si>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</si>
  <si>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</si>
  <si>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</si>
  <si>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</si>
  <si>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</si>
  <si>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</si>
  <si>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</si>
  <si>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</si>
  <si>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</si>
  <si>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</si>
  <si>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</si>
  <si>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</si>
  <si>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</si>
  <si>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</si>
  <si>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</si>
  <si>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</si>
  <si>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</si>
  <si>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</si>
  <si>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</si>
  <si>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</si>
  <si>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</si>
  <si>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</si>
  <si>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</si>
  <si>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</si>
  <si>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</si>
  <si>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</si>
  <si>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</si>
  <si>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</si>
  <si>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</si>
  <si>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</si>
  <si>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</si>
  <si>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</si>
  <si>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</si>
  <si>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</si>
  <si>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</si>
  <si>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</si>
  <si>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</si>
  <si>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</si>
  <si>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</si>
  <si>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</si>
  <si>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</si>
  <si>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</si>
  <si>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</si>
  <si>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</si>
  <si>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</si>
  <si>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</si>
  <si>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</si>
  <si>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</si>
  <si>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</si>
  <si>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</si>
  <si>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</si>
  <si>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</si>
  <si>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</si>
  <si>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</si>
  <si>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</si>
  <si>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</si>
  <si>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</si>
  <si>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</si>
  <si>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</si>
  <si>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</si>
  <si>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</si>
  <si>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</si>
  <si>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</si>
  <si>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</si>
  <si>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</si>
  <si>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</si>
  <si>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</si>
  <si>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</si>
  <si>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</si>
  <si>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</si>
  <si>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</si>
  <si>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</si>
  <si>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</si>
  <si>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</si>
  <si>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</si>
  <si>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</si>
  <si>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</si>
  <si>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</si>
  <si>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</si>
  <si>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</si>
  <si>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</si>
  <si>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</si>
  <si>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</si>
  <si>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</si>
  <si>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</si>
  <si>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</si>
  <si>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</si>
  <si>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</si>
  <si>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</si>
  <si>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</si>
  <si>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</si>
  <si>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</si>
  <si>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</si>
  <si>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</si>
  <si>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</si>
  <si>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</si>
  <si>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</si>
  <si>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</si>
  <si>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</si>
  <si>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</si>
  <si>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</si>
  <si>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</si>
  <si>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</si>
  <si>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</si>
  <si>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</si>
  <si>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</si>
  <si>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</si>
  <si>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</si>
  <si>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</si>
  <si>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</si>
  <si>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</si>
  <si>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</si>
  <si>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</si>
  <si>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</si>
  <si>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</si>
  <si>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</si>
  <si>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</si>
  <si>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</si>
  <si>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</si>
  <si>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</si>
  <si>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</si>
  <si>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</si>
  <si>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</si>
  <si>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</si>
  <si>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</si>
  <si>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</si>
  <si>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</si>
  <si>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</si>
  <si>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</si>
  <si>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</si>
  <si>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</si>
  <si>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</si>
  <si>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</si>
  <si>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</si>
  <si>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</si>
  <si>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</si>
  <si>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</si>
  <si>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</si>
  <si>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</si>
  <si>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</si>
  <si>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</si>
  <si>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</si>
  <si>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</si>
  <si>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</si>
  <si>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</si>
  <si>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</si>
  <si>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</si>
  <si>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</si>
  <si>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</si>
  <si>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</si>
  <si>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</si>
  <si>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</si>
  <si>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</si>
  <si>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</si>
  <si>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</si>
  <si>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</si>
  <si>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</si>
  <si>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</si>
  <si>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</si>
  <si>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</si>
  <si>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</si>
  <si>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</si>
  <si>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</si>
  <si>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</si>
  <si>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</si>
  <si>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</si>
  <si>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</si>
  <si>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</si>
  <si>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</si>
  <si>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</si>
  <si>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</si>
  <si>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</si>
  <si>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</si>
  <si>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</si>
  <si>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</si>
  <si>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</si>
  <si>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</si>
  <si>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</si>
  <si>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</si>
  <si>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</si>
  <si>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</si>
  <si>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</si>
  <si>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</si>
  <si>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</si>
  <si>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</si>
  <si>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</si>
  <si>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</si>
  <si>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</si>
  <si>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</si>
  <si>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</si>
  <si>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</si>
  <si>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</si>
  <si>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</si>
  <si>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</si>
  <si>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</si>
  <si>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</si>
  <si>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</si>
  <si>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</si>
  <si>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</si>
  <si>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</si>
  <si>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</si>
  <si>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</si>
  <si>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</si>
  <si>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</si>
  <si>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</si>
  <si>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</si>
  <si>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</si>
  <si>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</si>
  <si>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</si>
  <si>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</si>
  <si>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</si>
  <si>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</si>
  <si>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</si>
  <si>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</si>
  <si>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</si>
  <si>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</si>
  <si>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</si>
  <si>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</si>
  <si>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</si>
  <si>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</si>
  <si>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</si>
  <si>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</si>
  <si>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</si>
  <si>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</si>
  <si>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</si>
  <si>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</si>
  <si>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</si>
  <si>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</si>
  <si>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</si>
  <si>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</si>
  <si>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</si>
  <si>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</si>
  <si>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</si>
  <si>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</si>
  <si>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</si>
  <si>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</si>
  <si>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</si>
  <si>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</si>
  <si>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</si>
  <si>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</si>
  <si>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</si>
  <si>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</si>
  <si>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</si>
  <si>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</si>
  <si>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</si>
  <si>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</si>
  <si>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</si>
  <si>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</si>
  <si>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</si>
  <si>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</si>
  <si>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</si>
  <si>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</si>
  <si>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</si>
  <si>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</si>
  <si>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</si>
  <si>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</si>
  <si>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</si>
  <si>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</si>
  <si>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</si>
  <si>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</si>
  <si>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</si>
  <si>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</si>
  <si>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</si>
  <si>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</si>
  <si>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</si>
  <si>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</si>
  <si>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</si>
  <si>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</si>
  <si>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</si>
  <si>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</si>
  <si>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</si>
  <si>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</si>
  <si>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</si>
  <si>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</si>
  <si>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</si>
  <si>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</si>
  <si>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</si>
  <si>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</si>
  <si>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</si>
  <si>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</si>
  <si>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</si>
  <si>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</si>
  <si>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</si>
  <si>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</si>
  <si>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</si>
  <si>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</si>
  <si>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</si>
  <si>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</si>
  <si>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</si>
  <si>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</si>
  <si>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</si>
  <si>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</si>
  <si>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</si>
  <si>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</si>
  <si>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</si>
  <si>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</si>
  <si>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</si>
  <si>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</si>
  <si>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</si>
  <si>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</si>
  <si>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</si>
  <si>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</si>
  <si>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</si>
  <si>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</si>
  <si>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</si>
  <si>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</si>
  <si>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</si>
  <si>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</si>
  <si>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</si>
  <si>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</si>
  <si>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</si>
  <si>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</si>
  <si>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</si>
  <si>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</si>
  <si>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</si>
  <si>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</si>
  <si>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</si>
  <si>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</si>
  <si>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</si>
  <si>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</si>
  <si>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</si>
  <si>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</si>
  <si>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</si>
  <si>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</si>
  <si>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</si>
  <si>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</si>
  <si>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</si>
  <si>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</si>
  <si>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</si>
  <si>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</si>
  <si>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</si>
  <si>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</si>
  <si>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</si>
  <si>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</si>
  <si>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</si>
  <si>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</si>
  <si>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</si>
  <si>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</si>
  <si>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</si>
  <si>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</si>
  <si>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</si>
  <si>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</si>
  <si>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</si>
  <si>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</si>
  <si>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</si>
  <si>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</si>
  <si>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</si>
  <si>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</si>
  <si>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</si>
  <si>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</si>
  <si>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</si>
  <si>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</si>
  <si>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</si>
  <si>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</si>
  <si>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</si>
  <si>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</si>
  <si>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</si>
  <si>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</si>
  <si>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</si>
  <si>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</si>
  <si>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</si>
  <si>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</si>
  <si>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</si>
  <si>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</si>
  <si>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</si>
  <si>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</si>
  <si>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</si>
  <si>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</si>
  <si>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</si>
  <si>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</si>
  <si>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</si>
  <si>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</si>
  <si>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</si>
  <si>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</si>
  <si>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</si>
  <si>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</si>
  <si>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</si>
  <si>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</si>
  <si>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</si>
  <si>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</si>
  <si>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</si>
  <si>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</si>
  <si>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</si>
  <si>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</si>
  <si>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</si>
  <si>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</si>
  <si>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</si>
  <si>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</si>
  <si>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</si>
  <si>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</si>
  <si>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</si>
  <si>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</si>
  <si>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</si>
  <si>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</si>
  <si>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</si>
  <si>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</si>
  <si>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</si>
  <si>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</si>
  <si>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</si>
  <si>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</si>
  <si>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</si>
  <si>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</si>
  <si>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</si>
  <si>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</si>
  <si>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</si>
  <si>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</si>
  <si>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</si>
  <si>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</si>
  <si>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</si>
  <si>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</si>
  <si>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</si>
  <si>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</si>
  <si>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</si>
  <si>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</si>
  <si>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</si>
  <si>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</si>
  <si>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</si>
  <si>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</si>
  <si>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</si>
  <si>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</si>
  <si>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</si>
  <si>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</si>
  <si>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</si>
  <si>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</si>
  <si>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</si>
  <si>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</si>
  <si>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</si>
  <si>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</si>
  <si>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</si>
  <si>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</si>
  <si>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</si>
  <si>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</si>
  <si>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</si>
  <si>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</si>
  <si>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</si>
  <si>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</si>
  <si>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</si>
  <si>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</si>
  <si>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</si>
  <si>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</si>
  <si>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</si>
  <si>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</si>
  <si>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</si>
  <si>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</si>
  <si>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</si>
  <si>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</si>
  <si>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</si>
  <si>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</si>
  <si>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</si>
  <si>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</si>
  <si>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</si>
  <si>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</si>
  <si>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</si>
  <si>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</si>
  <si>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</si>
  <si>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</si>
  <si>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</si>
  <si>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</si>
  <si>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</si>
  <si>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</si>
  <si>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</si>
  <si>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</si>
  <si>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</si>
  <si>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</si>
  <si>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</si>
  <si>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</si>
  <si>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</si>
  <si>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</si>
  <si>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</si>
  <si>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</si>
  <si>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</si>
  <si>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</si>
  <si>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</si>
  <si>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</si>
  <si>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</si>
  <si>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</si>
  <si>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</si>
  <si>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</si>
  <si>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</si>
  <si>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</si>
  <si>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</si>
  <si>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</si>
  <si>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</si>
  <si>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</si>
  <si>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</si>
  <si>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</si>
  <si>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</si>
  <si>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</si>
  <si>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</si>
  <si>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</si>
  <si>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</si>
  <si>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</si>
  <si>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</si>
  <si>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</si>
  <si>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</si>
  <si>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</si>
  <si>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</si>
  <si>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</si>
  <si>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</si>
  <si>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</si>
  <si>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</si>
  <si>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</si>
  <si>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</si>
  <si>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</si>
  <si>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</si>
  <si>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</si>
  <si>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</si>
  <si>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</si>
  <si>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</si>
  <si>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</si>
  <si>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</si>
  <si>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</si>
  <si>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</si>
  <si>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</si>
  <si>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</si>
  <si>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</si>
  <si>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</si>
  <si>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</si>
  <si>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</si>
  <si>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</si>
  <si>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</si>
  <si>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</si>
  <si>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</si>
  <si>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</si>
  <si>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</si>
  <si>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</si>
  <si>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</si>
  <si>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</si>
  <si>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</si>
  <si>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</si>
  <si>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</si>
  <si>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</si>
  <si>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</si>
  <si>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</si>
  <si>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</si>
  <si>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</si>
  <si>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</si>
  <si>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</si>
  <si>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</si>
  <si>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</si>
  <si>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</si>
  <si>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</si>
  <si>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</si>
  <si>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</si>
  <si>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</si>
  <si>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</si>
  <si>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</si>
  <si>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</si>
  <si>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</si>
  <si>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</si>
  <si>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</si>
  <si>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</si>
  <si>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</si>
  <si>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</si>
  <si>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</si>
  <si>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</si>
  <si>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</si>
  <si>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</si>
  <si>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</si>
  <si>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</si>
  <si>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</si>
  <si>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</si>
  <si>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</si>
  <si>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</si>
  <si>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</si>
  <si>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</si>
  <si>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</si>
  <si>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</si>
  <si>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</si>
  <si>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</si>
  <si>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</si>
  <si>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</si>
  <si>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</si>
  <si>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</si>
  <si>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</si>
  <si>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</si>
  <si>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</si>
  <si>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</si>
  <si>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</si>
  <si>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</si>
  <si>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</si>
  <si>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</si>
  <si>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</si>
  <si>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</si>
  <si>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</si>
  <si>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</si>
  <si>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</si>
  <si>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</si>
  <si>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</si>
  <si>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</si>
  <si>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</si>
  <si>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</si>
  <si>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</si>
  <si>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</si>
  <si>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</si>
  <si>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</si>
  <si>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</si>
  <si>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</si>
  <si>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</si>
  <si>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</si>
  <si>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</si>
  <si>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</si>
  <si>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</si>
  <si>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</si>
  <si>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</si>
  <si>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</si>
  <si>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</si>
  <si>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</si>
  <si>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</si>
  <si>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</si>
  <si>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</si>
  <si>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</si>
  <si>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</si>
  <si>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</si>
  <si>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</si>
  <si>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</si>
  <si>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</si>
  <si>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</si>
  <si>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</si>
  <si>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</si>
  <si>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</si>
  <si>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</si>
  <si>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</si>
  <si>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</si>
  <si>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</si>
  <si>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</si>
  <si>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</si>
  <si>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</si>
  <si>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</si>
  <si>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</si>
  <si>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</si>
  <si>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</si>
  <si>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</si>
  <si>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</si>
  <si>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</si>
  <si>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</si>
  <si>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</si>
  <si>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</si>
  <si>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</si>
  <si>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</si>
  <si>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</si>
  <si>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</si>
  <si>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</si>
  <si>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</si>
  <si>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</si>
  <si>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</si>
  <si>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</si>
  <si>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</si>
  <si>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</si>
  <si>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</si>
  <si>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</si>
  <si>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</si>
  <si>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</si>
  <si>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</si>
  <si>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</si>
  <si>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</si>
  <si>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</si>
  <si>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</si>
  <si>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</si>
  <si>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</si>
  <si>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</si>
  <si>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</si>
  <si>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</si>
  <si>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</si>
  <si>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</si>
  <si>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</si>
  <si>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</si>
  <si>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</si>
  <si>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</si>
  <si>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</si>
  <si>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</si>
  <si>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</si>
  <si>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</si>
  <si>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</si>
  <si>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</si>
  <si>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</si>
  <si>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</si>
  <si>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</si>
  <si>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</si>
  <si>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</si>
  <si>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</si>
  <si>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</si>
  <si>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</si>
  <si>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</si>
  <si>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</si>
  <si>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</si>
  <si>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</si>
  <si>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</si>
  <si>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</si>
  <si>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</si>
  <si>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</si>
  <si>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</si>
  <si>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</si>
  <si>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</si>
  <si>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</si>
  <si>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</si>
  <si>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</si>
  <si>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</si>
  <si>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</si>
  <si>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</si>
  <si>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</si>
  <si>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</si>
  <si>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</si>
  <si>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</si>
  <si>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</si>
  <si>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</si>
  <si>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</si>
  <si>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</si>
  <si>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</si>
  <si>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</si>
  <si>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</si>
  <si>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</si>
  <si>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</si>
  <si>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</si>
  <si>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</si>
  <si>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</si>
  <si>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</si>
  <si>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</si>
  <si>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</si>
  <si>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</si>
  <si>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</si>
  <si>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</si>
  <si>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</si>
  <si>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</si>
  <si>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</si>
  <si>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</si>
  <si>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</si>
  <si>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</si>
  <si>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</si>
  <si>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</si>
  <si>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</si>
  <si>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</si>
  <si>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</si>
  <si>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</si>
  <si>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</si>
  <si>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</si>
  <si>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</si>
  <si>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</si>
  <si>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</si>
  <si>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</si>
  <si>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</si>
  <si>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</si>
  <si>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</si>
  <si>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</si>
  <si>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</si>
  <si>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</si>
  <si>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</si>
  <si>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</si>
  <si>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</si>
  <si>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</si>
  <si>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</si>
  <si>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</si>
  <si>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</si>
  <si>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</si>
  <si>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</si>
  <si>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</si>
  <si>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</si>
  <si>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</si>
  <si>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</si>
  <si>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</si>
  <si>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</si>
  <si>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</si>
  <si>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</si>
  <si>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</si>
  <si>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</si>
  <si>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</si>
  <si>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</si>
  <si>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</si>
  <si>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</si>
  <si>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</si>
  <si>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</si>
  <si>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</si>
  <si>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</si>
  <si>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</si>
  <si>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</si>
  <si>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</si>
  <si>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</si>
  <si>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</si>
  <si>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</si>
  <si>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</si>
  <si>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</si>
  <si>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</si>
  <si>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</si>
  <si>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</si>
  <si>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</si>
  <si>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</si>
  <si>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</si>
  <si>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</si>
  <si>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</si>
  <si>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</si>
  <si>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</si>
  <si>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</si>
  <si>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</si>
  <si>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</si>
  <si>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</si>
  <si>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</si>
  <si>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</si>
  <si>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</si>
  <si>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</si>
  <si>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</si>
  <si>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</si>
  <si>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</si>
  <si>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</si>
  <si>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</si>
  <si>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</si>
  <si>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</si>
  <si>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</si>
  <si>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</si>
  <si>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</si>
  <si>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</si>
  <si>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</si>
  <si>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</si>
  <si>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</si>
  <si>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</si>
  <si>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</si>
  <si>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</si>
  <si>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</si>
  <si>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</si>
  <si>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</si>
  <si>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</si>
  <si>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</si>
  <si>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</si>
  <si>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</si>
  <si>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</si>
  <si>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</si>
  <si>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</si>
  <si>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</si>
  <si>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</si>
  <si>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</si>
  <si>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</si>
  <si>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</si>
  <si>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</si>
  <si>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</si>
  <si>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</si>
  <si>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</si>
  <si>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</si>
  <si>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</si>
  <si>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</si>
  <si>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</si>
  <si>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</si>
  <si>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</si>
  <si>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</si>
  <si>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</si>
  <si>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</si>
  <si>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</si>
  <si>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</si>
  <si>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</si>
  <si>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</si>
  <si>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</si>
  <si>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</si>
  <si>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</si>
  <si>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</si>
  <si>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</si>
  <si>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</si>
  <si>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</si>
  <si>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</si>
  <si>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</si>
  <si>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</si>
  <si>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</si>
  <si>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</si>
  <si>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</si>
  <si>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</si>
  <si>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</si>
  <si>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</si>
  <si>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</si>
  <si>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</si>
  <si>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</si>
  <si>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</si>
  <si>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</si>
  <si>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</si>
  <si>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</si>
  <si>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</si>
  <si>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</si>
  <si>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</si>
  <si>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</si>
  <si>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</si>
  <si>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</si>
  <si>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</si>
  <si>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</si>
  <si>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</si>
  <si>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</si>
  <si>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</si>
  <si>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</si>
  <si>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</si>
  <si>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</si>
  <si>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</si>
  <si>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</si>
  <si>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</si>
  <si>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</si>
  <si>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</si>
  <si>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</si>
  <si>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</si>
  <si>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</si>
  <si>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</si>
  <si>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</si>
  <si>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</si>
  <si>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</si>
  <si>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</si>
  <si>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</si>
  <si>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</si>
  <si>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</si>
  <si>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</si>
  <si>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</si>
  <si>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</si>
  <si>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</si>
  <si>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</si>
  <si>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</si>
  <si>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</si>
  <si>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</si>
  <si>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</si>
  <si>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</si>
  <si>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</si>
  <si>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</si>
  <si>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</si>
  <si>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</si>
  <si>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</si>
  <si>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</si>
  <si>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</si>
  <si>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</si>
  <si>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</si>
  <si>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</si>
  <si>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</si>
  <si>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</si>
  <si>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</si>
  <si>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</si>
  <si>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</si>
  <si>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</si>
  <si>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</si>
  <si>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</si>
  <si>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</si>
  <si>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</si>
  <si>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</si>
  <si>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</si>
  <si>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</si>
  <si>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</si>
  <si>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</si>
  <si>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</si>
  <si>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</si>
  <si>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</si>
  <si>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</si>
  <si>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</si>
  <si>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</si>
  <si>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</si>
  <si>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</si>
  <si>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</si>
  <si>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</si>
  <si>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</si>
  <si>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</si>
  <si>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</si>
  <si>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</si>
  <si>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</si>
  <si>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</si>
  <si>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</si>
  <si>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</si>
  <si>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</si>
  <si>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</si>
  <si>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</si>
  <si>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</si>
  <si>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</si>
  <si>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</si>
  <si>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</si>
  <si>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</si>
  <si>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</si>
  <si>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</si>
  <si>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</si>
  <si>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</si>
  <si>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</si>
  <si>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</si>
  <si>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</si>
  <si>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</si>
  <si>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</si>
  <si>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</si>
  <si>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</si>
  <si>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</si>
  <si>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</si>
  <si>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</si>
  <si>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</si>
  <si>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</si>
  <si>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</si>
  <si>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</si>
  <si>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</si>
  <si>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</si>
  <si>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</si>
  <si>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</si>
  <si>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</si>
  <si>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</si>
  <si>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</si>
  <si>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</si>
  <si>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</si>
  <si>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</si>
  <si>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</si>
  <si>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</si>
  <si>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</si>
  <si>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</si>
  <si>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</si>
  <si>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</si>
  <si>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</si>
  <si>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</si>
  <si>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</si>
  <si>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</si>
  <si>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</si>
  <si>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</si>
  <si>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</si>
  <si>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</si>
  <si>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</si>
  <si>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</si>
  <si>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</si>
  <si>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</si>
  <si>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</si>
  <si>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</si>
  <si>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</si>
  <si>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</si>
  <si>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</si>
  <si>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</si>
  <si>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</si>
  <si>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</si>
  <si>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</si>
  <si>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</si>
  <si>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</si>
  <si>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</si>
  <si>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</si>
  <si>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</si>
  <si>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</si>
  <si>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</si>
  <si>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</si>
  <si>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</si>
  <si>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</si>
  <si>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</si>
  <si>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</si>
  <si>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</si>
  <si>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</si>
  <si>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</si>
  <si>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</si>
  <si>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</si>
  <si>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</si>
  <si>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</si>
  <si>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</si>
  <si>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</si>
  <si>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</si>
  <si>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</si>
  <si>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</si>
  <si>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</si>
  <si>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</si>
  <si>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</si>
  <si>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</si>
  <si>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</si>
  <si>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</si>
  <si>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</si>
  <si>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</si>
  <si>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</si>
  <si>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</si>
  <si>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</si>
  <si>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</si>
  <si>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</si>
  <si>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</si>
  <si>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</si>
  <si>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</si>
  <si>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</si>
  <si>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</si>
  <si>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</si>
  <si>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</si>
  <si>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</si>
  <si>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</si>
  <si>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</si>
  <si>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</si>
  <si>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</si>
  <si>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</si>
  <si>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</si>
  <si>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</si>
  <si>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</si>
  <si>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</si>
  <si>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</si>
  <si>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</si>
  <si>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</si>
  <si>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</si>
  <si>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</si>
  <si>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</si>
  <si>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</si>
  <si>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</si>
  <si>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</si>
  <si>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</si>
  <si>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</si>
  <si>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</si>
  <si>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</si>
  <si>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</si>
  <si>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</si>
  <si>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</si>
  <si>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</si>
  <si>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</si>
  <si>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</si>
  <si>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</si>
  <si>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</si>
  <si>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</si>
  <si>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</si>
  <si>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</si>
  <si>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</si>
  <si>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</si>
  <si>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</si>
  <si>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</si>
  <si>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</si>
  <si>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</si>
  <si>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</si>
  <si>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</si>
  <si>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</si>
  <si>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</si>
  <si>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</si>
  <si>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</si>
  <si>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</si>
  <si>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</si>
  <si>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</si>
  <si>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</si>
  <si>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</si>
  <si>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</si>
  <si>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</si>
  <si>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</si>
  <si>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</si>
  <si>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</si>
  <si>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</si>
  <si>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</si>
  <si>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</si>
  <si>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</si>
  <si>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</si>
  <si>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</si>
  <si>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</si>
  <si>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</si>
  <si>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</si>
  <si>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</si>
  <si>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</si>
  <si>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</si>
  <si>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</si>
  <si>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</si>
  <si>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</si>
  <si>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</si>
  <si>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</si>
  <si>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</si>
  <si>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</si>
  <si>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</si>
  <si>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</si>
  <si>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</si>
  <si>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</si>
  <si>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</si>
  <si>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</si>
  <si>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</si>
  <si>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</si>
  <si>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</si>
  <si>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</si>
  <si>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</si>
  <si>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</si>
  <si>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</si>
  <si>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</si>
  <si>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</si>
  <si>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</si>
  <si>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</si>
  <si>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</si>
  <si>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</si>
  <si>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</si>
  <si>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</si>
  <si>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</si>
  <si>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</si>
  <si>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</si>
  <si>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</si>
  <si>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</si>
  <si>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</si>
  <si>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</si>
  <si>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</si>
  <si>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</si>
  <si>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</si>
  <si>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</si>
  <si>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</si>
  <si>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</si>
  <si>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</si>
  <si>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</si>
  <si>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</si>
  <si>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</si>
  <si>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</si>
  <si>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</si>
  <si>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</si>
  <si>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</si>
  <si>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</si>
  <si>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</si>
  <si>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</si>
  <si>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</si>
  <si>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</si>
  <si>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</si>
  <si>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</si>
  <si>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</si>
  <si>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</si>
  <si>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</si>
  <si>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</si>
  <si>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</si>
  <si>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</si>
  <si>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</si>
  <si>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</si>
  <si>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</si>
  <si>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</si>
  <si>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</si>
  <si>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</si>
  <si>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</si>
  <si>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</si>
  <si>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</si>
  <si>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</si>
  <si>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</si>
  <si>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</si>
  <si>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</si>
  <si>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</si>
  <si>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</si>
  <si>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</si>
  <si>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</si>
  <si>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</si>
  <si>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</si>
  <si>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</si>
  <si>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</si>
  <si>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</si>
  <si>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</si>
  <si>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</si>
  <si>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</si>
  <si>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</si>
  <si>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</si>
  <si>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</si>
  <si>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</si>
  <si>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</si>
  <si>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</si>
  <si>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</si>
  <si>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</si>
  <si>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</si>
  <si>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</si>
  <si>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</si>
  <si>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</si>
  <si>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</si>
  <si>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</si>
  <si>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</si>
  <si>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</si>
  <si>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</si>
  <si>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</si>
  <si>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</si>
  <si>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</si>
  <si>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</si>
  <si>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</si>
  <si>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</si>
  <si>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</si>
  <si>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</si>
  <si>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</si>
  <si>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</si>
  <si>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</si>
  <si>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</si>
  <si>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</si>
  <si>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</si>
  <si>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</si>
  <si>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</si>
  <si>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</si>
  <si>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</si>
  <si>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</si>
  <si>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</si>
  <si>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</si>
  <si>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</si>
  <si>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</si>
  <si>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</si>
  <si>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</si>
  <si>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</si>
  <si>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</si>
  <si>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</si>
  <si>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</si>
  <si>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</si>
  <si>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</si>
  <si>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</si>
  <si>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</si>
  <si>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</si>
  <si>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</si>
  <si>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</si>
  <si>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</si>
  <si>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</si>
  <si>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</si>
  <si>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</si>
  <si>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</si>
  <si>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</si>
  <si>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</si>
  <si>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</si>
  <si>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</si>
  <si>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</si>
  <si>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</si>
  <si>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</si>
  <si>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</si>
  <si>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</si>
  <si>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</si>
  <si>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</si>
  <si>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</si>
  <si>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</si>
  <si>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</si>
  <si>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</si>
  <si>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</si>
  <si>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</si>
  <si>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</si>
  <si>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</si>
  <si>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</si>
  <si>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</si>
  <si>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</si>
  <si>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</si>
  <si>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</si>
  <si>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</si>
  <si>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</si>
  <si>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</si>
  <si>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</si>
  <si>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</si>
  <si>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</si>
  <si>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</si>
  <si>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</si>
  <si>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</si>
  <si>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</si>
  <si>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</si>
  <si>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</si>
  <si>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</si>
  <si>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</si>
  <si>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</si>
  <si>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</si>
  <si>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</si>
  <si>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</si>
  <si>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</si>
  <si>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</si>
  <si>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</si>
  <si>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</si>
  <si>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</si>
  <si>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</si>
  <si>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</si>
  <si>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</si>
  <si>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</si>
  <si>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</si>
  <si>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</si>
  <si>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</si>
  <si>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</si>
  <si>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</si>
  <si>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</si>
  <si>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</si>
  <si>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</si>
  <si>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</si>
  <si>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</si>
  <si>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</si>
  <si>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</si>
  <si>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</si>
  <si>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</si>
  <si>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</si>
  <si>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</si>
  <si>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</si>
  <si>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</si>
  <si>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</si>
  <si>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</si>
  <si>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</si>
  <si>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</si>
  <si>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</si>
  <si>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</si>
  <si>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</si>
  <si>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</si>
  <si>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</si>
  <si>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</si>
  <si>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</si>
  <si>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</si>
  <si>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</si>
  <si>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</si>
  <si>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</si>
  <si>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</si>
  <si>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</si>
  <si>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</si>
  <si>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</si>
  <si>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</si>
  <si>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</si>
  <si>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</si>
  <si>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</si>
  <si>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</si>
  <si>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</si>
  <si>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</si>
  <si>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</si>
  <si>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</si>
  <si>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</si>
  <si>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</si>
  <si>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</si>
  <si>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</si>
  <si>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</si>
  <si>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</si>
  <si>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</si>
  <si>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</si>
  <si>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</si>
  <si>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</si>
  <si>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</si>
  <si>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</si>
  <si>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</si>
  <si>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</si>
  <si>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</si>
  <si>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</si>
  <si>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</si>
  <si>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</si>
  <si>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</si>
  <si>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</si>
  <si>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</si>
  <si>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</si>
  <si>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</si>
  <si>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</si>
  <si>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</si>
  <si>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</si>
  <si>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</si>
  <si>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</si>
  <si>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</si>
  <si>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</si>
  <si>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</si>
  <si>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</si>
  <si>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</si>
  <si>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</si>
  <si>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</si>
  <si>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</si>
  <si>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</si>
  <si>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</si>
  <si>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</si>
  <si>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</si>
  <si>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</si>
  <si>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</si>
  <si>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</si>
  <si>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</si>
  <si>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</si>
  <si>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</si>
  <si>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</si>
  <si>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</si>
  <si>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</si>
  <si>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</si>
  <si>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</si>
  <si>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</si>
  <si>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</si>
  <si>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</si>
  <si>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</si>
  <si>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</si>
  <si>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</si>
  <si>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</si>
  <si>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</si>
  <si>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</si>
  <si>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</si>
  <si>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</si>
  <si>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</si>
  <si>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</si>
  <si>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</si>
  <si>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</si>
  <si>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</si>
  <si>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</si>
  <si>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</si>
  <si>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</si>
  <si>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</si>
  <si>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</si>
  <si>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</si>
  <si>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</si>
  <si>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</si>
  <si>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</si>
  <si>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</si>
  <si>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</si>
  <si>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</si>
  <si>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</si>
  <si>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</si>
  <si>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</si>
  <si>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</si>
  <si>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</si>
  <si>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</si>
  <si>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</si>
  <si>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</si>
  <si>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</si>
  <si>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</si>
  <si>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</si>
  <si>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</si>
  <si>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</si>
  <si>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</si>
  <si>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</si>
  <si>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</si>
  <si>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</si>
  <si>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</si>
  <si>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</si>
  <si>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</si>
  <si>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</si>
  <si>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</si>
  <si>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</si>
  <si>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</si>
  <si>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</si>
  <si>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</si>
  <si>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</si>
  <si>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</si>
  <si>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</si>
  <si>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</si>
  <si>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</si>
  <si>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</si>
  <si>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</si>
  <si>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</si>
  <si>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</si>
  <si>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</si>
  <si>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</si>
  <si>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</si>
  <si>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</si>
  <si>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</si>
  <si>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</si>
  <si>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</si>
  <si>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</si>
  <si>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</si>
  <si>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</si>
  <si>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</si>
  <si>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</si>
  <si>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</si>
  <si>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</si>
  <si>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</si>
  <si>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</si>
  <si>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</si>
  <si>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</si>
  <si>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</si>
  <si>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</si>
  <si>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</si>
  <si>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</si>
  <si>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</si>
  <si>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</si>
  <si>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</si>
  <si>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</si>
  <si>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</si>
  <si>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</si>
  <si>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</si>
  <si>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</si>
  <si>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</si>
  <si>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</si>
  <si>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</si>
  <si>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</si>
  <si>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</si>
  <si>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</si>
  <si>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</si>
  <si>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</si>
  <si>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</si>
  <si>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</si>
  <si>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</si>
  <si>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</si>
  <si>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</si>
  <si>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</si>
  <si>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</si>
  <si>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</si>
  <si>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</si>
  <si>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</si>
  <si>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</si>
  <si>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</si>
  <si>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</si>
  <si>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</si>
  <si>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</si>
  <si>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</si>
  <si>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</si>
  <si>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</si>
  <si>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</si>
  <si>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</si>
  <si>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</si>
  <si>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</si>
  <si>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</si>
  <si>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</si>
  <si>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</si>
  <si>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</si>
  <si>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</si>
  <si>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</si>
  <si>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</si>
  <si>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</si>
  <si>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</si>
  <si>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</si>
  <si>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</si>
  <si>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</si>
  <si>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</si>
  <si>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</si>
  <si>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</si>
  <si>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</si>
  <si>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</si>
  <si>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</si>
  <si>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</si>
  <si>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</si>
  <si>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</si>
  <si>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</si>
  <si>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</si>
  <si>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</si>
  <si>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</si>
  <si>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</si>
  <si>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</si>
  <si>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</si>
  <si>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</si>
  <si>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</si>
  <si>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</si>
  <si>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</si>
  <si>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</si>
  <si>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</si>
  <si>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</si>
  <si>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</si>
  <si>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</si>
  <si>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</si>
  <si>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</si>
  <si>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</si>
  <si>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</si>
  <si>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</si>
  <si>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</si>
  <si>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</si>
  <si>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</si>
  <si>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</si>
  <si>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</si>
  <si>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</si>
  <si>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</si>
  <si>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</si>
  <si>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</si>
  <si>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</si>
  <si>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</si>
  <si>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</si>
  <si>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</si>
  <si>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</si>
  <si>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</si>
  <si>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</si>
  <si>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</si>
  <si>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</si>
  <si>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</si>
  <si>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</si>
  <si>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</si>
  <si>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</si>
  <si>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</si>
  <si>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</si>
  <si>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</si>
  <si>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</si>
  <si>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</si>
  <si>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</si>
  <si>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</si>
  <si>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</si>
  <si>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</si>
  <si>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</si>
  <si>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</si>
  <si>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</si>
  <si>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</si>
  <si>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</si>
  <si>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</si>
  <si>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</si>
  <si>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</si>
  <si>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</si>
  <si>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</si>
  <si>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</si>
  <si>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</si>
  <si>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</si>
  <si>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</si>
  <si>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</si>
  <si>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</si>
  <si>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</si>
  <si>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</si>
  <si>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</si>
  <si>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</si>
  <si>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</si>
  <si>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</si>
  <si>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</si>
  <si>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</si>
  <si>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</si>
  <si>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</si>
  <si>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</si>
  <si>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</si>
  <si>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</si>
  <si>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</si>
  <si>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</si>
  <si>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</si>
  <si>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</si>
  <si>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</si>
  <si>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</si>
  <si>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</si>
  <si>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</si>
  <si>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</si>
  <si>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</si>
  <si>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</si>
  <si>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</si>
  <si>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</si>
  <si>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</si>
  <si>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</si>
  <si>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</si>
  <si>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</si>
  <si>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</si>
  <si>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</si>
  <si>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</si>
  <si>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</si>
  <si>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</si>
  <si>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</si>
  <si>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</si>
  <si>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</si>
  <si>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</si>
  <si>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</si>
  <si>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</si>
  <si>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</si>
  <si>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</si>
  <si>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</si>
  <si>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</si>
  <si>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</si>
  <si>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</si>
  <si>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</si>
  <si>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</si>
  <si>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</si>
  <si>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</si>
  <si>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</si>
  <si>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</si>
  <si>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</si>
  <si>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</si>
  <si>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</si>
  <si>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</si>
  <si>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</si>
  <si>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</si>
  <si>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</si>
  <si>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</si>
  <si>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</si>
  <si>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</si>
  <si>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</si>
  <si>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</si>
  <si>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</si>
  <si>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</si>
  <si>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</si>
  <si>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</si>
  <si>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</si>
  <si>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</si>
  <si>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</si>
  <si>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</si>
  <si>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</si>
  <si>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</si>
  <si>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</si>
  <si>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</si>
  <si>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</si>
  <si>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</si>
  <si>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</si>
  <si>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</si>
  <si>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</si>
  <si>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</si>
  <si>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</si>
  <si>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</si>
  <si>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</si>
  <si>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</si>
  <si>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</si>
  <si>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</si>
  <si>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</si>
  <si>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</si>
  <si>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</si>
  <si>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</si>
  <si>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</si>
  <si>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</si>
  <si>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</si>
  <si>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</si>
  <si>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</si>
  <si>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</si>
  <si>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</si>
  <si>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</si>
  <si>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</si>
  <si>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</si>
  <si>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</si>
  <si>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</si>
  <si>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</si>
  <si>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</si>
  <si>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</si>
  <si>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</si>
  <si>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</si>
  <si>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</si>
  <si>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</si>
  <si>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</si>
  <si>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</si>
  <si>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</si>
  <si>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</si>
  <si>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</si>
  <si>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</si>
  <si>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</si>
  <si>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</si>
  <si>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</si>
  <si>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</si>
  <si>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</si>
  <si>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</si>
  <si>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</si>
  <si>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</si>
  <si>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</si>
  <si>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</si>
  <si>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</si>
  <si>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</si>
  <si>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</si>
  <si>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</si>
  <si>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</si>
  <si>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</si>
  <si>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</si>
  <si>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</si>
  <si>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</si>
  <si>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</si>
  <si>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</si>
  <si>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</si>
  <si>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</si>
  <si>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</si>
  <si>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</si>
  <si>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</si>
  <si>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</si>
  <si>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</si>
  <si>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</si>
  <si>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</si>
  <si>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</si>
  <si>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</si>
  <si>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</si>
  <si>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</si>
  <si>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</si>
  <si>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</si>
  <si>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</si>
  <si>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</si>
  <si>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</si>
  <si>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</si>
  <si>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</si>
  <si>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</si>
  <si>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</si>
  <si>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</si>
  <si>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</si>
  <si>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</si>
  <si>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</si>
  <si>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</si>
  <si>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</si>
  <si>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</si>
  <si>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</si>
  <si>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</si>
  <si>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</si>
  <si>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</si>
  <si>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</si>
  <si>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</si>
  <si>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</si>
  <si>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</si>
  <si>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</si>
  <si>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</si>
  <si>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</si>
  <si>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</si>
  <si>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</si>
  <si>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</si>
  <si>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</si>
  <si>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</si>
  <si>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</si>
  <si>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</si>
  <si>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</si>
  <si>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</si>
  <si>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</si>
  <si>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</si>
  <si>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</si>
  <si>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</si>
  <si>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</si>
  <si>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</si>
  <si>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</si>
  <si>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</si>
  <si>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</si>
  <si>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</si>
  <si>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</si>
  <si>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</si>
  <si>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</si>
  <si>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</si>
  <si>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</si>
  <si>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</si>
  <si>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</si>
  <si>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</si>
  <si>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</si>
  <si>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</si>
  <si>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</si>
  <si>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</si>
  <si>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</si>
  <si>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</si>
  <si>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</si>
  <si>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</si>
  <si>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</si>
  <si>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</si>
  <si>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</si>
  <si>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</si>
  <si>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</si>
  <si>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</si>
  <si>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</si>
  <si>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</si>
  <si>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</si>
  <si>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</si>
  <si>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</si>
  <si>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</si>
  <si>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</si>
  <si>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</si>
  <si>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</si>
  <si>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</si>
  <si>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</si>
  <si>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</si>
  <si>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</si>
  <si>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</si>
  <si>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</si>
  <si>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</si>
  <si>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</si>
  <si>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</si>
  <si>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</si>
  <si>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</si>
  <si>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</si>
  <si>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</si>
  <si>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</si>
  <si>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</si>
  <si>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</si>
  <si>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</si>
  <si>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</si>
  <si>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</si>
  <si>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</si>
  <si>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</si>
  <si>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</si>
  <si>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</si>
  <si>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</si>
  <si>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</si>
  <si>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</si>
  <si>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</si>
  <si>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</si>
  <si>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</si>
  <si>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</si>
  <si>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</si>
  <si>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</si>
  <si>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</si>
  <si>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</si>
  <si>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</si>
  <si>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</si>
  <si>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</si>
  <si>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</si>
  <si>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</si>
  <si>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</si>
  <si>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</si>
  <si>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</si>
  <si>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</si>
  <si>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</si>
  <si>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</si>
  <si>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</si>
  <si>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</si>
  <si>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</si>
  <si>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</si>
  <si>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</si>
  <si>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</si>
  <si>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</si>
  <si>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</si>
  <si>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</si>
  <si>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</si>
  <si>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</si>
  <si>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</si>
  <si>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</si>
  <si>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</si>
  <si>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</si>
  <si>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</si>
  <si>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</si>
  <si>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</si>
  <si>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</si>
  <si>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</si>
  <si>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</si>
  <si>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</si>
  <si>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</si>
  <si>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</si>
  <si>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</si>
  <si>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</si>
  <si>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</si>
  <si>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</si>
  <si>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</si>
  <si>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</si>
  <si>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</si>
  <si>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</si>
  <si>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</si>
  <si>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</si>
  <si>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</si>
  <si>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</si>
  <si>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</si>
  <si>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</si>
  <si>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</si>
  <si>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</si>
  <si>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</si>
  <si>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</si>
  <si>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</si>
  <si>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</si>
  <si>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</si>
  <si>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</si>
  <si>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</si>
  <si>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</si>
  <si>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</si>
  <si>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</si>
  <si>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</si>
  <si>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</si>
  <si>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</si>
  <si>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</si>
  <si>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</si>
  <si>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</si>
  <si>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</si>
  <si>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</si>
  <si>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</si>
  <si>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</si>
  <si>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</si>
  <si>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</si>
  <si>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</si>
  <si>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</si>
  <si>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</si>
  <si>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</si>
  <si>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</si>
  <si>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</si>
  <si>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</si>
  <si>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</si>
  <si>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</si>
  <si>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</si>
  <si>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</si>
  <si>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</si>
  <si>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</si>
  <si>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</si>
  <si>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</si>
  <si>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</si>
  <si>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</si>
  <si>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</si>
  <si>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</si>
  <si>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</si>
  <si>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</si>
  <si>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</si>
  <si>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</si>
  <si>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</si>
  <si>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</si>
  <si>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</si>
  <si>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</si>
  <si>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</si>
  <si>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</si>
  <si>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</si>
  <si>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</si>
  <si>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</si>
  <si>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</si>
  <si>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</si>
  <si>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</si>
  <si>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</si>
  <si>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</si>
  <si>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</si>
  <si>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</si>
  <si>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</si>
  <si>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</si>
  <si>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</si>
  <si>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</si>
  <si>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</si>
  <si>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</si>
  <si>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</si>
  <si>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</si>
  <si>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</si>
  <si>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</si>
  <si>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</si>
  <si>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</si>
  <si>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</si>
  <si>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</si>
  <si>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</si>
  <si>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</si>
  <si>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</si>
  <si>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</si>
  <si>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</si>
  <si>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</si>
  <si>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</si>
  <si>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</si>
  <si>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</si>
  <si>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</si>
  <si>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</si>
  <si>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</si>
  <si>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</si>
  <si>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</si>
  <si>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</si>
  <si>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</si>
  <si>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</si>
  <si>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</si>
  <si>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</si>
  <si>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</si>
  <si>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</si>
  <si>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</si>
  <si>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</si>
  <si>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</si>
  <si>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</si>
  <si>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</si>
  <si>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</si>
  <si>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</si>
  <si>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</si>
  <si>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</si>
  <si>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</si>
  <si>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</si>
  <si>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</si>
  <si>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</si>
  <si>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</si>
  <si>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</si>
  <si>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</si>
  <si>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</si>
  <si>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</si>
  <si>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</si>
  <si>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</si>
  <si>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</si>
  <si>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</si>
  <si>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</si>
  <si>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</si>
  <si>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</si>
  <si>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</si>
  <si>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</si>
  <si>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</si>
  <si>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</si>
  <si>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</si>
  <si>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</si>
  <si>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</si>
  <si>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</si>
  <si>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</si>
  <si>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</si>
  <si>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</si>
  <si>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</si>
  <si>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</si>
  <si>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</si>
  <si>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</si>
  <si>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</si>
  <si>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</si>
  <si>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</si>
  <si>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</si>
  <si>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</si>
  <si>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</si>
  <si>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</si>
  <si>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</si>
  <si>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</si>
  <si>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</si>
  <si>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</si>
  <si>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</si>
  <si>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</si>
  <si>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</si>
  <si>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</si>
  <si>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</si>
  <si>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</si>
  <si>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</si>
  <si>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</si>
  <si>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</si>
  <si>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</si>
  <si>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</si>
  <si>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</si>
  <si>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</si>
  <si>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</si>
  <si>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</si>
  <si>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</si>
  <si>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</si>
  <si>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</si>
  <si>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</si>
  <si>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</si>
  <si>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</si>
  <si>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</si>
  <si>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</si>
  <si>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</si>
  <si>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</si>
  <si>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</si>
  <si>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</si>
  <si>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</si>
  <si>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</si>
  <si>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</si>
  <si>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</si>
  <si>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</si>
  <si>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</si>
  <si>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</si>
  <si>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</si>
  <si>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</si>
  <si>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</si>
  <si>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</si>
  <si>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</si>
  <si>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</si>
  <si>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</si>
  <si>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</si>
  <si>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</si>
  <si>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</si>
  <si>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</si>
  <si>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</si>
  <si>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</si>
  <si>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</si>
  <si>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</si>
  <si>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</si>
  <si>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</si>
  <si>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</si>
  <si>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</si>
  <si>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</si>
  <si>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</si>
  <si>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</si>
  <si>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</si>
  <si>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</si>
  <si>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</si>
  <si>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</si>
  <si>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</si>
  <si>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</si>
  <si>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</si>
  <si>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</si>
  <si>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</si>
  <si>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</si>
  <si>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</si>
  <si>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</si>
  <si>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</si>
  <si>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</si>
  <si>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</si>
  <si>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</si>
  <si>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</si>
  <si>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</si>
  <si>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</si>
  <si>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</si>
  <si>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</si>
  <si>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</si>
  <si>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</si>
  <si>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</si>
  <si>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</si>
  <si>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</si>
  <si>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</si>
  <si>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</si>
  <si>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</si>
  <si>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</si>
  <si>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</si>
  <si>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</si>
  <si>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</si>
  <si>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</si>
  <si>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</si>
  <si>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</si>
  <si>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</si>
  <si>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</si>
  <si>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</si>
  <si>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</si>
  <si>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</si>
  <si>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</si>
  <si>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</si>
  <si>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</si>
  <si>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</si>
  <si>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</si>
  <si>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</si>
  <si>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</si>
  <si>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</si>
  <si>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</si>
  <si>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</si>
  <si>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</si>
  <si>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</si>
  <si>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</si>
  <si>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</si>
  <si>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</si>
  <si>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</si>
  <si>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</si>
  <si>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</si>
  <si>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</si>
  <si>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</si>
  <si>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</si>
  <si>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</si>
  <si>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</si>
  <si>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</si>
  <si>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</si>
  <si>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</si>
  <si>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</si>
  <si>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</si>
  <si>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</si>
  <si>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</si>
  <si>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</si>
  <si>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</si>
  <si>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</si>
  <si>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</si>
  <si>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</si>
  <si>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</si>
  <si>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</si>
  <si>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</si>
  <si>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</si>
  <si>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</si>
  <si>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</si>
  <si>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</si>
  <si>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</si>
  <si>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</si>
  <si>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</si>
  <si>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</si>
  <si>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</si>
  <si>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</si>
  <si>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</si>
  <si>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</si>
  <si>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</si>
  <si>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</si>
  <si>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</si>
  <si>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</si>
  <si>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</si>
  <si>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</si>
  <si>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</si>
  <si>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</si>
  <si>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</si>
  <si>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</si>
  <si>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</si>
  <si>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</si>
  <si>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</si>
  <si>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</si>
  <si>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</si>
  <si>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</si>
  <si>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</si>
  <si>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</si>
  <si>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</si>
  <si>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</si>
  <si>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</si>
  <si>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</si>
  <si>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</si>
  <si>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</si>
  <si>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</si>
  <si>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</si>
  <si>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</si>
  <si>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</si>
  <si>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</si>
  <si>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</si>
  <si>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</si>
  <si>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</si>
  <si>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</si>
  <si>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</si>
  <si>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</si>
  <si>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</si>
  <si>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</si>
  <si>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</si>
  <si>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</si>
  <si>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</si>
  <si>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</si>
  <si>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</si>
  <si>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</si>
  <si>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</si>
  <si>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</si>
  <si>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</si>
  <si>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</si>
  <si>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</si>
  <si>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</si>
  <si>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</si>
  <si>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</si>
  <si>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</si>
  <si>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</si>
  <si>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</si>
  <si>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</si>
  <si>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</si>
  <si>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</si>
  <si>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</si>
  <si>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</si>
  <si>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</si>
  <si>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</si>
  <si>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</si>
  <si>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</si>
  <si>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</si>
  <si>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</si>
  <si>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</si>
  <si>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</si>
  <si>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</si>
  <si>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</si>
  <si>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</si>
  <si>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</si>
  <si>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</si>
  <si>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</si>
  <si>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</si>
  <si>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</si>
  <si>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</si>
  <si>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</si>
  <si>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</si>
  <si>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</si>
  <si>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</si>
  <si>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</si>
  <si>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</si>
  <si>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</si>
  <si>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</si>
  <si>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</si>
  <si>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</si>
  <si>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</si>
  <si>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</si>
  <si>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</si>
  <si>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</si>
  <si>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</si>
  <si>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</si>
  <si>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</si>
  <si>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</si>
  <si>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</si>
  <si>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</si>
  <si>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</si>
  <si>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</si>
  <si>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</si>
  <si>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</si>
  <si>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</si>
  <si>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</si>
  <si>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</si>
  <si>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</si>
  <si>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</si>
  <si>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</si>
  <si>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</si>
  <si>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</si>
  <si>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</si>
  <si>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</si>
  <si>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</si>
  <si>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</si>
  <si>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</si>
  <si>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</si>
  <si>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</si>
  <si>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</si>
  <si>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</si>
  <si>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</si>
  <si>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</si>
  <si>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</si>
  <si>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</si>
  <si>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</si>
  <si>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</si>
  <si>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</si>
  <si>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</si>
  <si>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</si>
  <si>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</si>
  <si>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</si>
  <si>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</si>
  <si>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</si>
  <si>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</si>
  <si>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</si>
  <si>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</si>
  <si>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</si>
  <si>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</si>
  <si>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</si>
  <si>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</si>
  <si>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</si>
  <si>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</si>
  <si>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</si>
  <si>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</si>
  <si>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</si>
  <si>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</si>
  <si>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</si>
  <si>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</si>
  <si>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</si>
  <si>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</si>
  <si>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</si>
  <si>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</si>
  <si>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</si>
  <si>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</si>
  <si>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</si>
  <si>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</si>
  <si>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</si>
  <si>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</si>
  <si>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</si>
  <si>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</si>
  <si>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</si>
  <si>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</si>
  <si>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</si>
  <si>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</si>
  <si>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</si>
  <si>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</si>
  <si>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</si>
  <si>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</si>
  <si>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</si>
  <si>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</si>
  <si>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</si>
  <si>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</si>
  <si>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</si>
  <si>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</si>
  <si>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</si>
  <si>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</si>
  <si>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</si>
  <si>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</si>
  <si>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</si>
  <si>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</si>
  <si>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</si>
  <si>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</si>
  <si>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</si>
  <si>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</si>
  <si>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</si>
  <si>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</si>
  <si>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</si>
  <si>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</si>
  <si>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</si>
  <si>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</si>
  <si>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</si>
  <si>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</si>
  <si>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</si>
  <si>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</si>
  <si>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</si>
  <si>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</si>
  <si>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</si>
  <si>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</si>
  <si>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</si>
  <si>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</si>
  <si>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</si>
  <si>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</si>
  <si>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</si>
  <si>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</si>
  <si>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</si>
  <si>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</si>
  <si>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</si>
  <si>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</si>
  <si>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</si>
  <si>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</si>
  <si>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</si>
  <si>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</si>
  <si>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</si>
  <si>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</si>
  <si>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</si>
  <si>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</si>
  <si>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</si>
  <si>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</si>
  <si>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</si>
  <si>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</si>
  <si>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</si>
  <si>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</si>
  <si>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</si>
  <si>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</si>
  <si>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</si>
  <si>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</si>
  <si>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</si>
  <si>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</si>
  <si>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</si>
  <si>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</si>
  <si>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</si>
  <si>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</si>
  <si>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</si>
  <si>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</si>
  <si>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</si>
  <si>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</si>
  <si>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</si>
  <si>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</si>
  <si>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</si>
  <si>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</si>
  <si>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</si>
  <si>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</si>
  <si>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</si>
  <si>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</si>
  <si>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</si>
  <si>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</si>
  <si>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</si>
  <si>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</si>
  <si>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</si>
  <si>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</si>
  <si>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</si>
  <si>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</si>
  <si>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</si>
  <si>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</si>
  <si>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</si>
  <si>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</si>
  <si>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</si>
  <si>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</si>
  <si>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</si>
  <si>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</si>
  <si>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</si>
  <si>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</si>
  <si>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</si>
  <si>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</si>
  <si>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</si>
  <si>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</si>
  <si>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</si>
  <si>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</si>
  <si>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</si>
  <si>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</si>
  <si>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</si>
  <si>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</si>
  <si>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</si>
  <si>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</si>
  <si>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</si>
  <si>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</si>
  <si>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</si>
  <si>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</si>
  <si>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</si>
  <si>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</si>
  <si>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</si>
  <si>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</si>
  <si>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</si>
  <si>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</si>
  <si>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</si>
  <si>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</si>
  <si>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</si>
  <si>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</si>
  <si>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</si>
  <si>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</si>
  <si>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</si>
  <si>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</si>
  <si>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</si>
  <si>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</si>
  <si>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</si>
  <si>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</si>
  <si>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</si>
  <si>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</si>
  <si>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</si>
  <si>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</si>
  <si>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</si>
  <si>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</si>
  <si>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</si>
  <si>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</si>
  <si>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</si>
  <si>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</si>
  <si>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</si>
  <si>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</si>
  <si>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</si>
  <si>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</si>
  <si>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</si>
  <si>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</si>
  <si>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</si>
  <si>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</si>
  <si>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</si>
  <si>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</si>
  <si>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</si>
  <si>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</si>
  <si>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</si>
  <si>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</si>
  <si>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</si>
  <si>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</si>
  <si>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</si>
  <si>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</si>
  <si>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</si>
  <si>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</si>
  <si>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</si>
  <si>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</si>
  <si>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</si>
  <si>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</si>
  <si>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</si>
  <si>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</si>
  <si>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</si>
  <si>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</si>
  <si>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</si>
  <si>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</si>
  <si>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</si>
  <si>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</si>
  <si>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</si>
  <si>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</si>
  <si>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</si>
  <si>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</si>
  <si>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</si>
  <si>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</si>
  <si>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</si>
  <si>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</si>
  <si>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</si>
  <si>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</si>
  <si>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</si>
  <si>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</si>
  <si>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</si>
  <si>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</si>
  <si>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</si>
  <si>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</si>
  <si>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</si>
  <si>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</si>
  <si>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</si>
  <si>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</si>
  <si>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</si>
  <si>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</si>
  <si>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</si>
  <si>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</si>
  <si>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</si>
  <si>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</si>
  <si>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</si>
  <si>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</si>
  <si>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</si>
  <si>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</si>
  <si>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</si>
  <si>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</si>
  <si>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</si>
  <si>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</si>
  <si>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</si>
  <si>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</si>
  <si>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</si>
  <si>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</si>
  <si>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</si>
  <si>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</si>
  <si>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</si>
  <si>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</si>
  <si>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</si>
  <si>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</si>
  <si>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</si>
  <si>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</si>
  <si>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</si>
  <si>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</si>
  <si>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</si>
  <si>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</si>
  <si>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</si>
  <si>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</si>
  <si>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</si>
  <si>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</si>
  <si>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</si>
  <si>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</si>
  <si>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</si>
  <si>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</si>
  <si>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</si>
  <si>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</si>
  <si>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</si>
  <si>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</si>
  <si>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</si>
  <si>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</si>
  <si>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</si>
  <si>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</si>
  <si>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</si>
  <si>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</si>
  <si>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</si>
  <si>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</si>
  <si>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</si>
  <si>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</si>
  <si>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</si>
  <si>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</si>
  <si>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</si>
  <si>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</si>
  <si>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</si>
  <si>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</si>
  <si>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</si>
  <si>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</si>
  <si>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</si>
  <si>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</si>
  <si>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</si>
  <si>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</si>
  <si>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</si>
  <si>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</si>
  <si>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</si>
  <si>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</si>
  <si>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</si>
  <si>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</si>
  <si>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</si>
  <si>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</si>
  <si>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</si>
  <si>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</si>
  <si>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</si>
  <si>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</si>
  <si>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</si>
  <si>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</si>
  <si>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</si>
  <si>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</si>
  <si>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</si>
  <si>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</si>
  <si>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</si>
  <si>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</si>
  <si>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</si>
  <si>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</si>
  <si>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</si>
  <si>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</si>
  <si>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</si>
  <si>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</si>
  <si>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</si>
  <si>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</si>
  <si>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</si>
  <si>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</si>
  <si>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</si>
  <si>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</si>
  <si>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</si>
  <si>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</si>
  <si>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</si>
  <si>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</si>
  <si>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</si>
  <si>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</si>
  <si>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</si>
  <si>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</si>
  <si>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</si>
  <si>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</si>
  <si>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</si>
  <si>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</si>
  <si>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</si>
  <si>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</si>
  <si>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</si>
  <si>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</si>
  <si>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</si>
  <si>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</si>
  <si>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</si>
  <si>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</si>
  <si>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</si>
  <si>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</si>
  <si>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</si>
  <si>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</si>
  <si>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</si>
  <si>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</si>
  <si>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</si>
  <si>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</si>
  <si>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</si>
  <si>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</si>
  <si>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</si>
  <si>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</si>
  <si>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</si>
  <si>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</si>
  <si>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</si>
  <si>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</si>
  <si>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</si>
  <si>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</si>
  <si>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</si>
  <si>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</si>
  <si>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</si>
  <si>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</si>
  <si>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</si>
  <si>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</si>
  <si>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</si>
  <si>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</si>
  <si>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</si>
  <si>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</si>
  <si>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</si>
  <si>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</si>
  <si>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</si>
  <si>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</si>
  <si>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</si>
  <si>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</si>
  <si>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</si>
  <si>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</si>
  <si>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</si>
  <si>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</si>
  <si>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</si>
  <si>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</si>
  <si>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</si>
  <si>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</si>
  <si>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</si>
  <si>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</si>
  <si>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</si>
  <si>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</si>
  <si>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</si>
  <si>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</si>
  <si>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</si>
  <si>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</si>
  <si>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</si>
  <si>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</si>
  <si>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</si>
  <si>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</si>
  <si>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</si>
  <si>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</si>
  <si>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</si>
  <si>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</si>
  <si>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</si>
  <si>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</si>
  <si>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</si>
  <si>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</si>
  <si>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</si>
  <si>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</si>
  <si>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</si>
  <si>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</si>
  <si>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</si>
  <si>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</si>
  <si>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</si>
  <si>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</si>
  <si>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</si>
  <si>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</si>
  <si>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</si>
  <si>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</si>
  <si>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</si>
  <si>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</si>
  <si>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</si>
  <si>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</si>
  <si>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</si>
  <si>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</si>
  <si>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</si>
  <si>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</si>
  <si>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</si>
  <si>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</si>
  <si>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</si>
  <si>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</si>
  <si>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</si>
  <si>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</si>
  <si>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</si>
  <si>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</si>
  <si>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</si>
  <si>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</si>
  <si>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</si>
  <si>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</si>
  <si>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</si>
  <si>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</si>
  <si>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</si>
  <si>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</si>
  <si>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</si>
  <si>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</si>
  <si>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</si>
  <si>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</si>
  <si>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</si>
  <si>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</si>
  <si>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</si>
  <si>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</si>
  <si>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</si>
  <si>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</si>
  <si>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</si>
  <si>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</si>
  <si>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</si>
  <si>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</si>
  <si>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</si>
  <si>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</si>
  <si>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</si>
  <si>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</si>
  <si>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</si>
  <si>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</si>
  <si>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</si>
  <si>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</si>
  <si>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</si>
  <si>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</si>
  <si>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</si>
  <si>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</si>
  <si>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</si>
  <si>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</si>
  <si>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</si>
  <si>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</si>
  <si>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</si>
  <si>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</si>
  <si>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</si>
  <si>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</si>
  <si>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</si>
  <si>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</si>
  <si>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</si>
  <si>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</si>
  <si>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</si>
  <si>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</si>
  <si>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</si>
  <si>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</si>
  <si>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</si>
  <si>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</si>
  <si>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</si>
  <si>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</si>
  <si>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</si>
  <si>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</si>
  <si>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</si>
  <si>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</si>
  <si>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</si>
  <si>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</si>
  <si>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</si>
  <si>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</si>
  <si>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</si>
  <si>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</si>
  <si>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</si>
  <si>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</si>
  <si>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</si>
  <si>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</si>
  <si>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</si>
  <si>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</si>
  <si>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</si>
  <si>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</si>
  <si>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</si>
  <si>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</si>
  <si>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</si>
  <si>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</si>
  <si>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</si>
  <si>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</si>
  <si>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</si>
  <si>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</si>
  <si>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</si>
  <si>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</si>
  <si>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</si>
  <si>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</si>
  <si>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</si>
  <si>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</si>
  <si>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</si>
  <si>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</si>
  <si>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</si>
  <si>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</si>
  <si>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</si>
  <si>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</si>
  <si>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</si>
  <si>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</si>
  <si>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</si>
  <si>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</si>
  <si>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</si>
  <si>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</si>
  <si>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</si>
  <si>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</si>
  <si>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</si>
  <si>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</si>
  <si>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</si>
  <si>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</si>
  <si>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</si>
  <si>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</si>
  <si>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</si>
  <si>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</si>
  <si>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</si>
  <si>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</si>
  <si>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</si>
  <si>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</si>
  <si>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</si>
  <si>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</si>
  <si>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</si>
  <si>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</si>
  <si>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</si>
  <si>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</si>
  <si>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</si>
  <si>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</si>
  <si>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</si>
  <si>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</si>
  <si>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</si>
  <si>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</si>
  <si>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</si>
  <si>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</si>
  <si>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</si>
  <si>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</si>
  <si>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</si>
  <si>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</si>
  <si>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</si>
  <si>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</si>
  <si>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</si>
  <si>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</si>
  <si>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</si>
  <si>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</si>
  <si>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</si>
  <si>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</si>
  <si>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</si>
  <si>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</si>
  <si>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</si>
  <si>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</si>
  <si>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</si>
  <si>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</si>
  <si>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</si>
  <si>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</si>
  <si>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</si>
  <si>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</si>
  <si>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</si>
  <si>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</si>
  <si>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</si>
  <si>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</si>
  <si>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</si>
  <si>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</si>
  <si>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</si>
  <si>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</si>
  <si>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</si>
  <si>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</si>
  <si>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</si>
  <si>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</si>
  <si>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</si>
  <si>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</si>
  <si>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</si>
  <si>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</si>
  <si>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</si>
  <si>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</si>
  <si>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</si>
  <si>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</si>
  <si>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</si>
  <si>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</si>
  <si>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</si>
  <si>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</si>
  <si>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</si>
  <si>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</si>
  <si>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</si>
  <si>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</si>
  <si>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</si>
  <si>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</si>
  <si>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</si>
  <si>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</si>
  <si>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</si>
  <si>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</si>
  <si>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</si>
  <si>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</si>
  <si>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</si>
  <si>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</si>
  <si>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</si>
  <si>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</si>
  <si>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</si>
  <si>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</si>
  <si>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</si>
  <si>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</si>
  <si>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</si>
  <si>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</si>
  <si>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</si>
  <si>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</si>
  <si>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</si>
  <si>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</si>
  <si>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</si>
  <si>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</si>
  <si>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</si>
  <si>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</si>
  <si>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</si>
  <si>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</si>
  <si>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</si>
  <si>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</si>
  <si>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</si>
  <si>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</si>
  <si>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</si>
  <si>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</si>
  <si>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</si>
  <si>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</si>
  <si>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</si>
  <si>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</si>
  <si>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</si>
  <si>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</si>
  <si>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</si>
  <si>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</si>
  <si>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</si>
  <si>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</si>
  <si>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</si>
  <si>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</si>
  <si>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</si>
  <si>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</si>
  <si>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</si>
  <si>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</si>
  <si>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</si>
  <si>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</si>
  <si>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</si>
  <si>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</si>
  <si>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</si>
  <si>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</si>
  <si>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</si>
  <si>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</si>
  <si>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</si>
  <si>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</si>
  <si>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</si>
  <si>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</si>
  <si>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</si>
  <si>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</si>
  <si>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</si>
  <si>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</si>
  <si>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</si>
  <si>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</si>
  <si>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</si>
  <si>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</si>
  <si>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</si>
  <si>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</si>
  <si>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</si>
  <si>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</si>
  <si>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</si>
  <si>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</si>
  <si>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</si>
  <si>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</si>
  <si>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</si>
  <si>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</si>
  <si>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</si>
  <si>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</si>
  <si>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</si>
  <si>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</si>
  <si>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</si>
  <si>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</si>
  <si>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</si>
  <si>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</si>
  <si>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</si>
  <si>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</si>
  <si>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</si>
  <si>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</si>
  <si>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</si>
  <si>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</si>
  <si>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</si>
  <si>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</si>
  <si>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</si>
  <si>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</si>
  <si>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</si>
  <si>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</si>
  <si>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</si>
  <si>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</si>
  <si>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</si>
  <si>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</si>
  <si>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</si>
  <si>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</si>
  <si>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</si>
  <si>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</si>
  <si>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</si>
  <si>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</si>
  <si>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</si>
  <si>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</si>
  <si>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</si>
  <si>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</si>
  <si>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</si>
  <si>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</si>
  <si>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</si>
  <si>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</si>
  <si>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</si>
  <si>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</si>
  <si>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</si>
  <si>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</si>
  <si>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</si>
  <si>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</si>
  <si>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</si>
  <si>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</si>
  <si>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</si>
  <si>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</si>
  <si>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</si>
  <si>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</si>
  <si>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</si>
  <si>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</si>
  <si>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</si>
  <si>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</si>
  <si>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</si>
  <si>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</si>
  <si>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</si>
  <si>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</si>
  <si>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</si>
  <si>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</si>
  <si>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</si>
  <si>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</si>
  <si>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</si>
  <si>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</si>
  <si>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</si>
  <si>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</si>
  <si>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</si>
  <si>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</si>
  <si>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</si>
  <si>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</si>
  <si>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</si>
  <si>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</si>
  <si>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</si>
  <si>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</si>
  <si>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</si>
  <si>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</si>
  <si>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</si>
  <si>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</si>
  <si>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</si>
  <si>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</si>
  <si>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</si>
  <si>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</si>
  <si>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</si>
  <si>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</si>
  <si>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</si>
  <si>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</si>
  <si>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</si>
  <si>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</si>
  <si>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</si>
  <si>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</si>
  <si>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</si>
  <si>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</si>
  <si>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</si>
  <si>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</si>
  <si>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</si>
  <si>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</si>
  <si>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</si>
  <si>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</si>
  <si>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</si>
  <si>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</si>
  <si>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</si>
  <si>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</si>
  <si>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</si>
  <si>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</si>
  <si>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</si>
  <si>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</si>
  <si>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</si>
  <si>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</si>
  <si>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</si>
  <si>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</si>
  <si>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</si>
  <si>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</si>
  <si>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</si>
  <si>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</si>
  <si>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</si>
  <si>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</si>
  <si>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</si>
  <si>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</si>
  <si>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</si>
  <si>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</si>
  <si>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</si>
  <si>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</si>
  <si>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</si>
  <si>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</si>
  <si>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</si>
  <si>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</si>
  <si>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</si>
  <si>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</si>
  <si>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</si>
  <si>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</si>
  <si>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</si>
  <si>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</si>
  <si>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</si>
  <si>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</si>
  <si>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</si>
  <si>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</si>
  <si>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</si>
  <si>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</si>
  <si>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</si>
  <si>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</si>
  <si>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</si>
  <si>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</si>
  <si>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</si>
  <si>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</si>
  <si>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</si>
  <si>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</si>
  <si>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</si>
  <si>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</si>
  <si>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</si>
  <si>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</si>
  <si>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</si>
  <si>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</si>
  <si>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</si>
  <si>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</si>
  <si>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</si>
  <si>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</si>
  <si>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</si>
  <si>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</si>
  <si>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</si>
  <si>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</si>
  <si>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</si>
  <si>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</si>
  <si>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</si>
  <si>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</si>
  <si>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</si>
  <si>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</si>
  <si>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</si>
  <si>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</si>
  <si>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</si>
  <si>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</si>
  <si>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</si>
  <si>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</si>
  <si>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</si>
  <si>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</si>
  <si>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</si>
  <si>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</si>
  <si>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</si>
  <si>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</si>
  <si>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</si>
  <si>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</si>
  <si>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</si>
  <si>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</si>
  <si>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</si>
  <si>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</si>
  <si>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</si>
  <si>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</si>
  <si>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</si>
  <si>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</si>
  <si>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</si>
  <si>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</si>
  <si>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</si>
  <si>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</si>
  <si>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</si>
  <si>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</si>
  <si>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</si>
  <si>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</si>
  <si>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</si>
  <si>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</si>
  <si>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</si>
  <si>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</si>
  <si>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</si>
  <si>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</si>
  <si>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</si>
  <si>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</si>
  <si>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</si>
  <si>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</si>
  <si>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</si>
  <si>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</si>
  <si>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</si>
  <si>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</si>
  <si>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</si>
  <si>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</si>
  <si>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</si>
  <si>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</si>
  <si>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</si>
  <si>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</si>
  <si>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</si>
  <si>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</si>
  <si>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</si>
  <si>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</si>
  <si>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</si>
  <si>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</si>
  <si>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</si>
  <si>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</si>
  <si>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</si>
  <si>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</si>
  <si>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</si>
  <si>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</si>
  <si>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</si>
  <si>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</si>
  <si>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</si>
  <si>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</si>
  <si>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</si>
  <si>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</si>
  <si>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</si>
  <si>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</si>
  <si>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</si>
  <si>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</si>
  <si>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</si>
  <si>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</si>
  <si>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</si>
  <si>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</si>
  <si>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</si>
  <si>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</si>
  <si>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</si>
  <si>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</si>
  <si>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</si>
  <si>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</si>
  <si>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</si>
  <si>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</si>
  <si>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</si>
  <si>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</si>
  <si>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</si>
  <si>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</si>
  <si>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</si>
  <si>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</si>
  <si>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</si>
  <si>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</si>
  <si>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</si>
  <si>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</si>
  <si>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</si>
  <si>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</si>
  <si>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</si>
  <si>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</si>
  <si>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</si>
  <si>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</si>
  <si>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</si>
  <si>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</si>
  <si>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</si>
  <si>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</si>
  <si>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</si>
  <si>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</si>
  <si>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</si>
  <si>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</si>
  <si>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</si>
  <si>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</si>
  <si>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</si>
  <si>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</si>
  <si>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</si>
  <si>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</si>
  <si>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</si>
  <si>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</si>
  <si>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</si>
  <si>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</si>
  <si>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</si>
  <si>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</si>
  <si>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</si>
  <si>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</si>
  <si>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</si>
  <si>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</si>
  <si>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</si>
  <si>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</si>
  <si>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</si>
  <si>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</si>
  <si>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</si>
  <si>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</si>
  <si>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</si>
  <si>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</si>
  <si>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</si>
  <si>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</si>
  <si>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</si>
  <si>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</si>
  <si>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</si>
  <si>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</si>
  <si>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</si>
  <si>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</si>
  <si>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</si>
  <si>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</si>
  <si>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</si>
  <si>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</si>
  <si>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</si>
  <si>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</si>
  <si>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</si>
  <si>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</si>
  <si>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</si>
  <si>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</si>
  <si>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</si>
  <si>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</si>
  <si>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</si>
  <si>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</si>
  <si>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</si>
  <si>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</si>
  <si>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</si>
  <si>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</si>
  <si>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</si>
  <si>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</si>
  <si>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</si>
  <si>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</si>
  <si>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</si>
  <si>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</si>
  <si>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</si>
  <si>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</si>
  <si>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</si>
  <si>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</si>
  <si>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</si>
  <si>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</si>
  <si>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</si>
  <si>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</si>
  <si>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</si>
  <si>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</si>
  <si>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</si>
  <si>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</si>
  <si>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</si>
  <si>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</si>
  <si>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</si>
  <si>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</si>
  <si>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</si>
  <si>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</si>
  <si>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</si>
  <si>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</si>
  <si>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</si>
  <si>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</si>
  <si>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</si>
  <si>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</si>
  <si>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</si>
  <si>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</si>
  <si>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</si>
  <si>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</si>
  <si>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</si>
  <si>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</si>
  <si>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</si>
  <si>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</si>
  <si>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</si>
  <si>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</si>
  <si>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</si>
  <si>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</si>
  <si>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</si>
  <si>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</si>
  <si>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</si>
  <si>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</si>
  <si>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</si>
  <si>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</si>
  <si>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</si>
  <si>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</si>
  <si>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</si>
  <si>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</si>
  <si>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</si>
  <si>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</si>
  <si>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</si>
  <si>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</si>
  <si>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</si>
  <si>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</si>
  <si>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</si>
  <si>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</si>
  <si>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</si>
  <si>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</si>
  <si>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</si>
  <si>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</si>
  <si>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</si>
  <si>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</si>
  <si>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</si>
  <si>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</si>
  <si>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</si>
  <si>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</si>
  <si>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</si>
  <si>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</si>
  <si>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</si>
  <si>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</si>
  <si>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</si>
  <si>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</si>
  <si>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</si>
  <si>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</si>
  <si>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</si>
  <si>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</si>
  <si>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</si>
  <si>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</si>
  <si>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</si>
  <si>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</si>
  <si>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</si>
  <si>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</si>
  <si>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</si>
  <si>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</si>
  <si>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</si>
  <si>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</si>
  <si>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</si>
  <si>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</si>
  <si>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</si>
  <si>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</si>
  <si>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</si>
  <si>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</si>
  <si>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</si>
  <si>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</si>
  <si>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</si>
  <si>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</si>
  <si>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</si>
  <si>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</si>
  <si>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</si>
  <si>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</si>
  <si>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</si>
  <si>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</si>
  <si>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</si>
  <si>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</si>
  <si>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</si>
  <si>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</si>
  <si>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</si>
  <si>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</si>
  <si>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</si>
  <si>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</si>
  <si>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</si>
  <si>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</si>
  <si>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</si>
  <si>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</si>
  <si>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</si>
  <si>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</si>
  <si>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</si>
  <si>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</si>
  <si>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</si>
  <si>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</si>
  <si>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</si>
  <si>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</si>
  <si>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</si>
  <si>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</si>
  <si>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</si>
  <si>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</si>
  <si>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</si>
  <si>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</si>
  <si>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</si>
  <si>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</si>
  <si>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</si>
  <si>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</si>
  <si>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</si>
  <si>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</si>
  <si>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</si>
  <si>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</si>
  <si>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</si>
  <si>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</si>
  <si>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</si>
  <si>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</si>
  <si>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</si>
  <si>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</si>
  <si>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</si>
  <si>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</si>
  <si>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</si>
  <si>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</si>
  <si>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</si>
  <si>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</si>
  <si>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</si>
  <si>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</si>
  <si>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</si>
  <si>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</si>
  <si>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</si>
  <si>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</si>
  <si>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</si>
  <si>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</si>
  <si>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</si>
  <si>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</si>
  <si>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</si>
  <si>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</si>
  <si>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</si>
  <si>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</si>
  <si>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</si>
  <si>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</si>
  <si>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</si>
  <si>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</si>
  <si>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</si>
  <si>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</si>
  <si>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</si>
  <si>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</si>
  <si>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</si>
  <si>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</si>
  <si>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</si>
  <si>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</si>
  <si>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</si>
  <si>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</si>
  <si>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</si>
  <si>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</si>
  <si>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</si>
  <si>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</si>
  <si>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</si>
  <si>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</si>
  <si>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</si>
  <si>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</si>
  <si>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</si>
  <si>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</si>
  <si>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</si>
  <si>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</si>
  <si>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</si>
  <si>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</si>
  <si>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</si>
  <si>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</si>
  <si>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</si>
  <si>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</si>
  <si>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</si>
  <si>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</si>
  <si>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</si>
  <si>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</si>
  <si>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</si>
  <si>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</si>
  <si>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</si>
  <si>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</si>
  <si>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</si>
  <si>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</si>
  <si>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</si>
  <si>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</si>
  <si>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</si>
  <si>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</si>
  <si>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</si>
  <si>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</si>
  <si>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</si>
  <si>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</si>
  <si>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</si>
  <si>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</si>
  <si>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</si>
  <si>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</si>
  <si>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</si>
  <si>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</si>
  <si>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</si>
  <si>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</si>
  <si>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</si>
  <si>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</si>
  <si>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</si>
  <si>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</si>
  <si>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</si>
  <si>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</si>
  <si>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</si>
  <si>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</si>
  <si>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</si>
  <si>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</si>
  <si>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</si>
  <si>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</si>
  <si>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</si>
  <si>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</si>
  <si>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</si>
  <si>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</si>
  <si>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</si>
  <si>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</si>
  <si>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</si>
  <si>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</si>
  <si>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</si>
  <si>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</si>
  <si>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</si>
  <si>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</si>
  <si>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</si>
  <si>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</si>
  <si>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</si>
  <si>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</si>
  <si>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</si>
  <si>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</si>
  <si>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</si>
  <si>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</si>
  <si>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</si>
  <si>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</si>
  <si>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</si>
  <si>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</si>
  <si>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</si>
  <si>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</si>
  <si>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</si>
  <si>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</si>
  <si>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</si>
  <si>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</si>
  <si>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</si>
  <si>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</si>
  <si>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</si>
  <si>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</si>
  <si>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</si>
  <si>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</si>
  <si>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</si>
  <si>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</si>
  <si>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</si>
  <si>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</si>
  <si>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</si>
  <si>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</si>
  <si>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</si>
  <si>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</si>
  <si>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</si>
  <si>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</si>
  <si>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</si>
  <si>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</si>
  <si>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</si>
  <si>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</si>
  <si>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</si>
  <si>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</si>
  <si>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</si>
  <si>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</si>
  <si>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</si>
  <si>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</si>
  <si>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</si>
  <si>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</si>
  <si>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</si>
  <si>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</si>
  <si>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</si>
  <si>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</si>
  <si>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</si>
  <si>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</si>
  <si>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</si>
  <si>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</si>
  <si>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</si>
  <si>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</si>
  <si>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</si>
  <si>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</si>
  <si>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</si>
  <si>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</si>
  <si>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</si>
  <si>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</si>
  <si>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</si>
  <si>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</si>
  <si>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</si>
  <si>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</si>
  <si>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</si>
  <si>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</si>
  <si>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</si>
  <si>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</si>
  <si>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</si>
  <si>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</si>
  <si>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</si>
  <si>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</si>
  <si>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</si>
  <si>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</si>
  <si>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</si>
  <si>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</si>
  <si>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</si>
  <si>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</si>
  <si>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</si>
  <si>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</si>
  <si>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</si>
  <si>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</si>
  <si>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</si>
  <si>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</si>
  <si>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</si>
  <si>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</si>
  <si>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</si>
  <si>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</si>
  <si>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</si>
  <si>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</si>
  <si>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</si>
  <si>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</si>
  <si>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</si>
  <si>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</si>
  <si>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</si>
  <si>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</si>
  <si>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</si>
  <si>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</si>
  <si>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</si>
  <si>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</si>
  <si>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</si>
  <si>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</si>
  <si>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</si>
  <si>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</si>
  <si>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</si>
  <si>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</si>
  <si>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</si>
  <si>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</si>
  <si>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</si>
  <si>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</si>
  <si>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</si>
  <si>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</si>
  <si>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</si>
  <si>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</si>
  <si>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</si>
  <si>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</si>
  <si>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</si>
  <si>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</si>
  <si>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</si>
  <si>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</si>
  <si>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</si>
  <si>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</si>
  <si>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</si>
  <si>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</si>
  <si>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</si>
  <si>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</si>
  <si>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</si>
  <si>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</si>
  <si>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</si>
  <si>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</si>
  <si>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</si>
  <si>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</si>
  <si>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</si>
  <si>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</si>
  <si>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</si>
  <si>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</si>
  <si>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</si>
  <si>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</si>
  <si>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</si>
  <si>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</si>
  <si>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</si>
  <si>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</si>
  <si>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</si>
  <si>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</si>
  <si>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</si>
  <si>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</si>
  <si>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</si>
  <si>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</si>
  <si>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</si>
  <si>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</si>
  <si>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</si>
  <si>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</si>
  <si>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</si>
  <si>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</si>
  <si>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</si>
  <si>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</si>
  <si>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</si>
  <si>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</si>
  <si>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</si>
  <si>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</si>
  <si>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</si>
  <si>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</si>
  <si>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</si>
  <si>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</si>
  <si>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</si>
  <si>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</si>
  <si>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</si>
  <si>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</si>
  <si>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</si>
  <si>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</si>
  <si>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</si>
  <si>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</si>
  <si>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</si>
  <si>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</si>
  <si>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</si>
  <si>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</si>
  <si>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</si>
  <si>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</si>
  <si>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</si>
  <si>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</si>
  <si>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</si>
  <si>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</si>
  <si>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</si>
  <si>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</si>
  <si>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</si>
  <si>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</si>
  <si>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</si>
  <si>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</si>
  <si>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</si>
  <si>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</si>
  <si>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</si>
  <si>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</si>
  <si>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</si>
  <si>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</si>
  <si>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</si>
  <si>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</si>
  <si>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</si>
  <si>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</si>
  <si>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</si>
  <si>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</si>
  <si>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</si>
  <si>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</si>
  <si>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</si>
  <si>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</si>
  <si>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</si>
  <si>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</si>
  <si>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</si>
  <si>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</si>
  <si>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</si>
  <si>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</si>
  <si>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</si>
  <si>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</si>
  <si>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</si>
  <si>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</si>
  <si>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</si>
  <si>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</si>
  <si>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</si>
  <si>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</si>
  <si>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</si>
  <si>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</si>
  <si>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</si>
  <si>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</si>
  <si>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</si>
  <si>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</si>
  <si>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</si>
  <si>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</si>
  <si>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</si>
  <si>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</si>
  <si>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</si>
  <si>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</si>
  <si>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</si>
  <si>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</si>
  <si>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</si>
  <si>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</si>
  <si>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</si>
  <si>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</si>
  <si>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</si>
  <si>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</si>
  <si>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</si>
  <si>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</si>
  <si>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</si>
  <si>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</si>
  <si>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</si>
  <si>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</si>
  <si>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</si>
  <si>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</si>
  <si>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</si>
  <si>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</si>
  <si>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</si>
  <si>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</si>
  <si>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</si>
  <si>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</si>
  <si>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</si>
  <si>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</si>
  <si>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</si>
  <si>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</si>
  <si>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</si>
  <si>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</si>
  <si>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</si>
  <si>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</si>
  <si>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</si>
  <si>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</si>
  <si>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</si>
  <si>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</si>
  <si>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</si>
  <si>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</si>
  <si>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</si>
  <si>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</si>
  <si>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</si>
  <si>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</si>
  <si>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</si>
  <si>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</si>
  <si>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</si>
  <si>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</si>
  <si>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</si>
  <si>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</si>
  <si>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</si>
  <si>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</si>
  <si>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</si>
  <si>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</si>
  <si>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</si>
  <si>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</si>
  <si>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</si>
  <si>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</si>
  <si>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</si>
  <si>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</si>
  <si>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</si>
  <si>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</si>
  <si>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</si>
  <si>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</si>
  <si>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</si>
  <si>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</si>
  <si>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</si>
  <si>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</si>
  <si>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</si>
  <si>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</si>
  <si>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</si>
  <si>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</si>
  <si>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</si>
  <si>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</si>
  <si>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</si>
  <si>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</si>
  <si>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</si>
  <si>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</si>
  <si>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</si>
  <si>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</si>
  <si>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</si>
  <si>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</si>
  <si>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</si>
  <si>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</si>
  <si>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</si>
  <si>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</si>
  <si>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</si>
  <si>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</si>
  <si>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</si>
  <si>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</si>
  <si>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</si>
  <si>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</si>
  <si>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</si>
  <si>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</si>
  <si>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</si>
  <si>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</si>
  <si>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</si>
  <si>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</si>
  <si>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</si>
  <si>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</si>
  <si>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</si>
  <si>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</si>
  <si>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</si>
  <si>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</si>
  <si>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</si>
  <si>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</si>
  <si>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</si>
  <si>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</si>
  <si>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</si>
  <si>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</si>
  <si>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</si>
  <si>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</si>
  <si>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</si>
  <si>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</si>
  <si>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</si>
  <si>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</si>
  <si>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</si>
  <si>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</si>
  <si>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</si>
  <si>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</si>
  <si>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</si>
  <si>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</si>
  <si>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</si>
  <si>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</si>
  <si>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</si>
  <si>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</si>
  <si>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</si>
  <si>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</si>
  <si>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</si>
  <si>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</si>
  <si>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</si>
  <si>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</si>
  <si>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</si>
  <si>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</si>
  <si>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</si>
  <si>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</si>
  <si>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</si>
  <si>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</si>
  <si>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</si>
  <si>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</si>
  <si>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</si>
  <si>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</si>
  <si>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</si>
  <si>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</si>
  <si>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</si>
  <si>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</si>
  <si>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</si>
  <si>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</si>
  <si>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</si>
  <si>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</si>
  <si>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</si>
  <si>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</si>
  <si>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</si>
  <si>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</si>
  <si>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</si>
  <si>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</si>
  <si>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</si>
  <si>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</si>
  <si>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</si>
  <si>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</si>
  <si>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</si>
  <si>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</si>
  <si>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</si>
  <si>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</si>
  <si>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</si>
  <si>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</si>
  <si>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</si>
  <si>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</si>
  <si>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</si>
  <si>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</si>
  <si>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</si>
  <si>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</si>
  <si>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</si>
  <si>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</si>
  <si>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</si>
  <si>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</si>
  <si>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</si>
  <si>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</si>
  <si>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</si>
  <si>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</si>
  <si>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</si>
  <si>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</si>
  <si>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</si>
  <si>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</si>
  <si>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</si>
  <si>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</si>
  <si>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</si>
  <si>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</si>
  <si>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</si>
  <si>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</si>
  <si>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</si>
  <si>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</si>
  <si>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</si>
  <si>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</si>
  <si>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</si>
  <si>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</si>
  <si>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</si>
  <si>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</si>
  <si>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</si>
  <si>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</si>
  <si>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</si>
  <si>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</si>
  <si>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</si>
  <si>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</si>
  <si>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</si>
  <si>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</si>
  <si>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</si>
  <si>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</si>
  <si>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</si>
  <si>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</si>
  <si>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</si>
  <si>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</si>
  <si>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</si>
  <si>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</si>
  <si>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</si>
  <si>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</si>
  <si>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</si>
  <si>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</si>
  <si>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</si>
  <si>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</si>
  <si>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</si>
  <si>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</si>
  <si>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</si>
  <si>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</si>
  <si>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</si>
  <si>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</si>
  <si>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</si>
  <si>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</si>
  <si>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</si>
  <si>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</si>
  <si>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</si>
  <si>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</si>
  <si>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</si>
  <si>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</si>
  <si>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</si>
  <si>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</si>
  <si>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</si>
  <si>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</si>
  <si>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</si>
  <si>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</si>
  <si>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</si>
  <si>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</si>
  <si>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</si>
  <si>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</si>
  <si>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</si>
  <si>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</si>
  <si>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</si>
  <si>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</si>
  <si>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</si>
  <si>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</si>
  <si>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</si>
  <si>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</si>
  <si>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</si>
  <si>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</si>
  <si>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</si>
  <si>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</si>
  <si>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</si>
  <si>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</si>
  <si>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</si>
  <si>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</si>
  <si>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</si>
  <si>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</si>
  <si>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</si>
  <si>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</si>
  <si>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</si>
  <si>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</si>
  <si>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</si>
  <si>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</si>
  <si>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</si>
  <si>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</si>
  <si>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</si>
  <si>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</si>
  <si>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</si>
  <si>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</si>
  <si>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</si>
  <si>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</si>
  <si>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</si>
  <si>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</si>
  <si>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</si>
  <si>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</si>
  <si>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</si>
  <si>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</si>
  <si>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</si>
  <si>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</si>
  <si>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</si>
  <si>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</si>
  <si>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</si>
  <si>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</si>
  <si>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</si>
  <si>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</si>
  <si>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</si>
  <si>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</si>
  <si>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</si>
  <si>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</si>
  <si>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</si>
  <si>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</si>
  <si>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</si>
  <si>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</si>
  <si>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</si>
  <si>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</si>
  <si>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</si>
  <si>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</si>
  <si>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</si>
  <si>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</si>
  <si>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</si>
  <si>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</si>
  <si>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</si>
  <si>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</si>
  <si>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</si>
  <si>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</si>
  <si>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</si>
  <si>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</si>
  <si>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</si>
  <si>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</si>
  <si>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</si>
  <si>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</si>
  <si>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</si>
  <si>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</si>
  <si>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</si>
  <si>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</si>
  <si>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</si>
  <si>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</si>
  <si>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</si>
  <si>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</si>
  <si>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</si>
  <si>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</si>
  <si>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</si>
  <si>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</si>
  <si>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</si>
  <si>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</si>
  <si>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</si>
  <si>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</si>
  <si>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</si>
  <si>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</si>
  <si>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</si>
  <si>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</si>
  <si>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</si>
  <si>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</si>
  <si>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</si>
  <si>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</si>
  <si>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</si>
  <si>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</si>
  <si>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</si>
  <si>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</si>
  <si>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</si>
  <si>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</si>
  <si>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</si>
  <si>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</si>
  <si>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</si>
  <si>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</si>
  <si>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</si>
  <si>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</si>
  <si>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</si>
  <si>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</si>
  <si>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</si>
  <si>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</si>
  <si>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</si>
  <si>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</si>
  <si>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</si>
  <si>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</si>
  <si>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</si>
  <si>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</si>
  <si>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</si>
  <si>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</si>
  <si>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</si>
  <si>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</si>
  <si>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</si>
  <si>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</si>
  <si>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</si>
  <si>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</si>
  <si>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</si>
  <si>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</si>
  <si>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</si>
  <si>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</si>
  <si>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</si>
  <si>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</si>
  <si>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</si>
  <si>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</si>
  <si>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</si>
  <si>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</si>
  <si>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</si>
  <si>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</si>
  <si>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</si>
  <si>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</si>
  <si>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</si>
  <si>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</si>
  <si>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</si>
  <si>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</si>
  <si>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</si>
  <si>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</si>
  <si>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</si>
  <si>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</si>
  <si>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</si>
  <si>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</si>
  <si>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</si>
  <si>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</si>
  <si>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</si>
  <si>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</si>
  <si>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</si>
  <si>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</si>
  <si>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</si>
  <si>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</si>
  <si>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</si>
  <si>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</si>
  <si>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</si>
  <si>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</si>
  <si>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</si>
  <si>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</si>
  <si>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</si>
  <si>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</si>
  <si>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</si>
  <si>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</si>
  <si>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</si>
  <si>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</si>
  <si>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</si>
  <si>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</si>
  <si>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</si>
  <si>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</si>
  <si>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</si>
  <si>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</si>
  <si>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</si>
  <si>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</si>
  <si>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</si>
  <si>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</si>
  <si>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</si>
  <si>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</si>
  <si>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</si>
  <si>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</si>
  <si>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</si>
  <si>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</si>
  <si>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</si>
  <si>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</si>
  <si>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</si>
  <si>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</si>
  <si>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</si>
  <si>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</si>
  <si>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</si>
  <si>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</si>
  <si>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</si>
  <si>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</si>
  <si>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</si>
  <si>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</si>
  <si>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</si>
  <si>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</si>
  <si>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</si>
  <si>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</si>
  <si>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</si>
  <si>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</si>
  <si>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</si>
  <si>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</si>
  <si>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</si>
  <si>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</si>
  <si>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</si>
  <si>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</si>
  <si>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</si>
  <si>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</si>
  <si>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</si>
  <si>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</si>
  <si>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</si>
  <si>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</si>
  <si>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</si>
  <si>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</si>
  <si>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</si>
  <si>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</si>
  <si>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</si>
  <si>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</si>
  <si>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</si>
  <si>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</si>
  <si>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</si>
  <si>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</si>
  <si>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</si>
  <si>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</si>
  <si>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</si>
  <si>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</si>
  <si>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</si>
  <si>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</si>
  <si>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</si>
  <si>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</si>
  <si>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</si>
  <si>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</si>
  <si>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</si>
  <si>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</si>
  <si>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</si>
  <si>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</si>
  <si>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</si>
  <si>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</si>
  <si>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</si>
  <si>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</si>
  <si>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</si>
  <si>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</si>
  <si>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</si>
  <si>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</si>
  <si>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</si>
  <si>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</si>
  <si>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</si>
  <si>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</si>
  <si>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</si>
  <si>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</si>
  <si>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</si>
  <si>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</si>
  <si>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</si>
  <si>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</si>
  <si>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</si>
  <si>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</si>
  <si>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</si>
  <si>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</si>
  <si>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</si>
  <si>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</si>
  <si>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</si>
  <si>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</si>
  <si>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</si>
  <si>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</si>
  <si>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</si>
  <si>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</si>
  <si>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</si>
  <si>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</si>
  <si>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</si>
  <si>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</si>
  <si>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</si>
  <si>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</si>
  <si>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</si>
  <si>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</si>
  <si>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</si>
  <si>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</si>
  <si>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</si>
  <si>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</si>
  <si>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</si>
  <si>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</si>
  <si>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</si>
  <si>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</si>
  <si>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</si>
  <si>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</si>
  <si>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</si>
  <si>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</si>
  <si>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</si>
  <si>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</si>
  <si>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</si>
  <si>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</si>
  <si>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</si>
  <si>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</si>
  <si>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</si>
  <si>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</si>
  <si>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</si>
  <si>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</si>
  <si>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</si>
  <si>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</si>
  <si>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</si>
  <si>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</si>
  <si>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</si>
  <si>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</si>
  <si>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</si>
  <si>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</si>
  <si>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</si>
  <si>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</si>
  <si>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</si>
  <si>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</si>
  <si>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</si>
  <si>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</si>
  <si>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</si>
  <si>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</si>
  <si>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</si>
  <si>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</si>
  <si>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</si>
  <si>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</si>
  <si>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</si>
  <si>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</si>
  <si>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</si>
  <si>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</si>
  <si>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</si>
  <si>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</si>
  <si>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</si>
  <si>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</si>
  <si>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</si>
  <si>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</si>
  <si>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</si>
  <si>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</si>
  <si>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</si>
  <si>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</si>
  <si>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</si>
  <si>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</si>
  <si>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</si>
  <si>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</si>
  <si>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</si>
  <si>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</si>
  <si>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</si>
  <si>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</si>
  <si>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</si>
  <si>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</si>
  <si>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</si>
  <si>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</si>
  <si>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</si>
  <si>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</si>
  <si>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</si>
  <si>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</si>
  <si>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</si>
  <si>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</si>
  <si>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</si>
  <si>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</si>
  <si>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</si>
  <si>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</si>
  <si>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</si>
  <si>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</si>
  <si>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</si>
  <si>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</si>
  <si>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</si>
  <si>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</si>
  <si>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</si>
  <si>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</si>
  <si>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</si>
  <si>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</si>
  <si>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</si>
  <si>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</si>
  <si>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</si>
  <si>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</si>
  <si>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</si>
  <si>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</si>
  <si>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</si>
  <si>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</si>
  <si>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</si>
  <si>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</si>
  <si>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</si>
  <si>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</si>
  <si>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</si>
  <si>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</si>
  <si>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</si>
  <si>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</si>
  <si>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</si>
  <si>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</si>
  <si>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</si>
  <si>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</si>
  <si>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</si>
  <si>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</si>
  <si>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</si>
  <si>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</si>
  <si>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</si>
  <si>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</si>
  <si>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</si>
  <si>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</si>
  <si>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</si>
  <si>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</si>
  <si>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</si>
  <si>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</si>
  <si>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</si>
  <si>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</si>
  <si>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</si>
  <si>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</si>
  <si>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</si>
  <si>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</si>
  <si>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</si>
  <si>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</si>
  <si>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</si>
  <si>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</si>
  <si>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</si>
  <si>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</si>
  <si>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</si>
  <si>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</si>
  <si>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</si>
  <si>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</si>
  <si>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</si>
  <si>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</si>
  <si>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</si>
  <si>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</si>
  <si>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</si>
  <si>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</si>
  <si>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</si>
  <si>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</si>
  <si>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</si>
  <si>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</si>
  <si>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</si>
  <si>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</si>
  <si>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</si>
  <si>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</si>
  <si>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</si>
  <si>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</si>
  <si>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</si>
  <si>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</si>
  <si>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</si>
  <si>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</si>
  <si>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</si>
  <si>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</si>
  <si>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</si>
  <si>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</si>
  <si>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</si>
  <si>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</si>
  <si>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</si>
  <si>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</si>
  <si>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</si>
  <si>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</si>
  <si>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</si>
  <si>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</si>
  <si>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</si>
  <si>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</si>
  <si>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</si>
  <si>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</si>
  <si>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</si>
  <si>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</si>
  <si>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</si>
  <si>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</si>
  <si>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</si>
  <si>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</si>
  <si>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</si>
  <si>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</si>
  <si>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</si>
  <si>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</si>
  <si>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</si>
  <si>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</si>
  <si>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</si>
  <si>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</si>
  <si>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</si>
  <si>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</si>
  <si>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</si>
  <si>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</si>
  <si>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</si>
  <si>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</si>
  <si>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</si>
  <si>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</si>
  <si>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</si>
  <si>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</si>
  <si>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</si>
  <si>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</si>
  <si>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</si>
  <si>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</si>
  <si>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</si>
  <si>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</si>
  <si>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</si>
  <si>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</si>
  <si>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</si>
  <si>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</si>
  <si>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</si>
  <si>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</si>
  <si>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</si>
  <si>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</si>
  <si>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</si>
  <si>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</si>
  <si>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</si>
  <si>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</si>
  <si>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</si>
  <si>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</si>
  <si>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</si>
  <si>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</si>
  <si>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</si>
  <si>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</si>
  <si>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</si>
  <si>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</si>
  <si>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</si>
  <si>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</si>
  <si>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</si>
  <si>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</si>
  <si>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</si>
  <si>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</si>
  <si>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</si>
  <si>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</si>
  <si>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</si>
  <si>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</si>
  <si>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</si>
  <si>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</si>
  <si>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</si>
  <si>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</si>
  <si>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</si>
  <si>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</si>
  <si>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</si>
  <si>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</si>
  <si>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</si>
  <si>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</si>
  <si>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</si>
  <si>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</si>
  <si>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</si>
  <si>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</si>
  <si>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</si>
  <si>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</si>
  <si>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</si>
  <si>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</si>
  <si>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</si>
  <si>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</si>
  <si>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</si>
  <si>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</si>
  <si>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</si>
  <si>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</si>
  <si>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</si>
  <si>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</si>
  <si>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</si>
  <si>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</si>
  <si>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</si>
  <si>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</si>
  <si>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</si>
  <si>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</si>
  <si>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</si>
  <si>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</si>
  <si>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</si>
  <si>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</si>
  <si>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</si>
  <si>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</si>
  <si>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</si>
  <si>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</si>
  <si>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</si>
  <si>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</si>
  <si>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</si>
  <si>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</si>
  <si>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</si>
  <si>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</si>
  <si>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</si>
  <si>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</si>
  <si>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</si>
  <si>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</si>
  <si>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</si>
  <si>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</si>
  <si>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</si>
  <si>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</si>
  <si>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</si>
  <si>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</si>
  <si>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</si>
  <si>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</si>
  <si>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</si>
  <si>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</si>
  <si>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</si>
  <si>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</si>
  <si>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</si>
  <si>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</si>
  <si>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</si>
  <si>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</si>
  <si>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</si>
  <si>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</si>
  <si>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</si>
  <si>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</si>
  <si>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</si>
  <si>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</si>
  <si>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</si>
  <si>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</si>
  <si>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</si>
  <si>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</si>
  <si>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</si>
  <si>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</si>
  <si>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</si>
  <si>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</si>
  <si>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</si>
  <si>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</si>
  <si>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</si>
  <si>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</si>
  <si>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</si>
  <si>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</si>
  <si>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</si>
  <si>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</si>
  <si>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</si>
  <si>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</si>
  <si>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</si>
  <si>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</si>
  <si>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</si>
  <si>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</si>
  <si>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</si>
  <si>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</si>
  <si>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</si>
  <si>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</si>
  <si>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</si>
  <si>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</si>
  <si>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</si>
  <si>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</si>
  <si>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</si>
  <si>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</si>
  <si>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</si>
  <si>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</si>
  <si>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</si>
  <si>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</si>
  <si>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</si>
  <si>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</si>
  <si>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</si>
  <si>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</si>
  <si>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</si>
  <si>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</si>
  <si>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</si>
  <si>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</si>
  <si>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</si>
  <si>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</si>
  <si>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</si>
  <si>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</si>
  <si>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</si>
  <si>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</si>
  <si>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</si>
  <si>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</si>
  <si>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</si>
  <si>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</si>
  <si>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</si>
  <si>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</si>
  <si>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</si>
  <si>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</si>
  <si>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</si>
  <si>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</si>
  <si>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</si>
  <si>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</si>
  <si>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</si>
  <si>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</si>
  <si>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</si>
  <si>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</si>
  <si>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</si>
  <si>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</si>
  <si>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</si>
  <si>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</si>
  <si>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</si>
  <si>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</si>
  <si>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</si>
  <si>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</si>
  <si>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</si>
  <si>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</si>
  <si>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</si>
  <si>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</si>
  <si>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</si>
  <si>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</si>
  <si>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</si>
  <si>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</si>
  <si>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</si>
  <si>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</si>
  <si>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</si>
  <si>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</si>
  <si>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</si>
  <si>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</si>
  <si>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</si>
  <si>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</si>
  <si>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</si>
  <si>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</si>
  <si>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</si>
  <si>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</si>
  <si>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</si>
  <si>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</si>
  <si>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</si>
  <si>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</si>
  <si>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</si>
  <si>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</si>
  <si>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</si>
  <si>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</si>
  <si>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</si>
  <si>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</si>
  <si>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</si>
  <si>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</si>
  <si>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</si>
  <si>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</si>
  <si>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</si>
  <si>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</si>
  <si>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</si>
  <si>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</si>
  <si>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</si>
  <si>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</si>
  <si>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</si>
  <si>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</si>
  <si>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</si>
  <si>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</si>
  <si>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</si>
  <si>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</si>
  <si>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</si>
  <si>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</si>
  <si>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</si>
  <si>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</si>
  <si>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</si>
  <si>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</si>
  <si>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</si>
  <si>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</si>
  <si>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</si>
  <si>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</si>
  <si>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</si>
  <si>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</si>
  <si>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</si>
  <si>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</si>
  <si>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</si>
  <si>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</si>
  <si>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</si>
  <si>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</si>
  <si>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</si>
  <si>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</si>
  <si>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</si>
  <si>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</si>
  <si>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</si>
  <si>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</si>
  <si>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</si>
  <si>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</si>
  <si>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</si>
  <si>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</si>
  <si>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</si>
  <si>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</si>
  <si>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</si>
  <si>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</si>
  <si>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</si>
  <si>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</si>
  <si>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</si>
  <si>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</si>
  <si>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</si>
  <si>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</si>
  <si>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</si>
  <si>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</si>
  <si>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</si>
  <si>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</si>
  <si>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</si>
  <si>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</si>
  <si>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</si>
  <si>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</si>
  <si>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</si>
  <si>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</si>
  <si>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</si>
  <si>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</si>
  <si>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</si>
  <si>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</si>
  <si>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</si>
  <si>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</si>
  <si>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</si>
  <si>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</si>
  <si>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</si>
  <si>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</si>
  <si>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</si>
  <si>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</si>
  <si>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</si>
  <si>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</si>
  <si>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</si>
  <si>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</si>
  <si>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</si>
  <si>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</si>
  <si>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</si>
  <si>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</si>
  <si>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</si>
  <si>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</si>
  <si>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</si>
  <si>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</si>
  <si>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</si>
  <si>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</si>
  <si>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</si>
  <si>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</si>
  <si>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</si>
  <si>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</si>
  <si>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</si>
  <si>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</si>
  <si>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</si>
  <si>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</si>
  <si>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</si>
  <si>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</si>
  <si>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</si>
  <si>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</si>
  <si>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</si>
  <si>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</si>
  <si>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</si>
  <si>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</si>
  <si>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</si>
  <si>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</si>
  <si>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</si>
  <si>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</si>
  <si>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</si>
  <si>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</si>
  <si>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</si>
  <si>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</si>
  <si>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</si>
  <si>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</si>
  <si>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</si>
  <si>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</si>
  <si>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</si>
  <si>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</si>
  <si>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</si>
  <si>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</si>
  <si>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</si>
  <si>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</si>
  <si>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</si>
  <si>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</si>
  <si>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</si>
  <si>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</si>
  <si>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</si>
  <si>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</si>
  <si>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</si>
  <si>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</si>
  <si>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</si>
  <si>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</si>
  <si>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</si>
  <si>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</si>
  <si>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</si>
  <si>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</si>
  <si>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</si>
  <si>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</si>
  <si>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</si>
  <si>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</si>
  <si>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</si>
  <si>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</si>
  <si>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</si>
  <si>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</si>
  <si>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</si>
  <si>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</si>
  <si>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</si>
  <si>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</si>
  <si>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</si>
  <si>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</si>
  <si>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</si>
  <si>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</si>
  <si>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</si>
  <si>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</si>
  <si>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</si>
  <si>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</si>
  <si>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</si>
  <si>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</si>
  <si>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</si>
  <si>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</si>
  <si>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</si>
  <si>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</si>
  <si>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</si>
  <si>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</si>
  <si>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</si>
  <si>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</si>
  <si>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</si>
  <si>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</si>
  <si>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</si>
  <si>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</si>
  <si>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</si>
  <si>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</si>
  <si>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</si>
  <si>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</si>
  <si>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</si>
  <si>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</si>
  <si>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</si>
  <si>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</si>
  <si>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</si>
  <si>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</si>
  <si>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</si>
  <si>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</si>
  <si>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</si>
  <si>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</si>
  <si>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</si>
  <si>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</si>
  <si>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</si>
  <si>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</si>
  <si>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</si>
  <si>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</si>
  <si>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</si>
  <si>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</si>
  <si>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</si>
  <si>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</si>
  <si>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</si>
  <si>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</si>
  <si>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</si>
  <si>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</si>
  <si>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</si>
  <si>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</si>
  <si>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</si>
  <si>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</si>
  <si>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</si>
  <si>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</si>
  <si>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</si>
  <si>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</si>
  <si>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</si>
  <si>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</si>
  <si>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</si>
  <si>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</si>
  <si>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</si>
  <si>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</si>
  <si>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</si>
  <si>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</si>
  <si>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</si>
  <si>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</si>
  <si>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</si>
  <si>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</si>
  <si>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</si>
  <si>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</si>
  <si>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</si>
  <si>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</si>
  <si>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</si>
  <si>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</si>
  <si>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</si>
  <si>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</si>
  <si>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</si>
  <si>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</si>
  <si>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</si>
  <si>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</si>
  <si>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</si>
  <si>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</si>
  <si>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</si>
  <si>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</si>
  <si>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</si>
  <si>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</si>
  <si>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</si>
  <si>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</si>
  <si>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</si>
  <si>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</si>
  <si>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</si>
  <si>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</si>
  <si>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</si>
  <si>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</si>
  <si>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</si>
  <si>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</si>
  <si>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</si>
  <si>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</si>
  <si>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</si>
  <si>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</si>
  <si>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</si>
  <si>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</si>
  <si>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</si>
  <si>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</si>
  <si>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</si>
  <si>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</si>
  <si>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</si>
  <si>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</si>
  <si>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</si>
  <si>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</si>
  <si>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</si>
  <si>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</si>
  <si>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</si>
  <si>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</si>
  <si>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</si>
  <si>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</si>
  <si>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</si>
  <si>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</si>
  <si>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</si>
  <si>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</si>
  <si>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</si>
  <si>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</si>
  <si>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</si>
  <si>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</si>
  <si>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</si>
  <si>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</si>
  <si>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</si>
  <si>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</si>
  <si>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</si>
  <si>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</si>
  <si>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</si>
  <si>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</si>
  <si>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</si>
  <si>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</si>
  <si>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</si>
  <si>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</si>
  <si>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</si>
  <si>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</si>
  <si>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</si>
  <si>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</si>
  <si>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</si>
  <si>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</si>
  <si>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</si>
  <si>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</si>
  <si>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</si>
  <si>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</si>
  <si>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</si>
  <si>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</si>
  <si>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</si>
  <si>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</si>
  <si>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</si>
  <si>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</si>
  <si>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</si>
  <si>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</si>
  <si>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</si>
  <si>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</si>
  <si>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</si>
  <si>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</si>
  <si>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</si>
  <si>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</si>
  <si>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</si>
  <si>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</si>
  <si>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</si>
  <si>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</si>
  <si>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</si>
  <si>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</si>
  <si>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</si>
  <si>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</si>
  <si>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</si>
  <si>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</si>
  <si>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</si>
  <si>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</si>
  <si>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</si>
  <si>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</si>
  <si>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</si>
  <si>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</si>
  <si>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</si>
  <si>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</si>
  <si>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</si>
  <si>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</si>
  <si>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</si>
  <si>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</si>
  <si>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</si>
  <si>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</si>
  <si>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</si>
  <si>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</si>
  <si>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</si>
  <si>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</si>
  <si>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</si>
  <si>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</si>
  <si>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</si>
  <si>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</si>
  <si>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</si>
  <si>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</si>
  <si>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</si>
  <si>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</si>
  <si>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</si>
  <si>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</si>
  <si>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</si>
  <si>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</si>
  <si>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</si>
  <si>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</si>
  <si>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</si>
  <si>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</si>
  <si>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</si>
  <si>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</si>
  <si>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</si>
  <si>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</si>
  <si>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</si>
  <si>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</si>
  <si>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</si>
  <si>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</si>
  <si>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</si>
  <si>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</si>
  <si>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</si>
  <si>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</si>
  <si>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</si>
  <si>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</si>
  <si>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</si>
  <si>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</si>
  <si>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</si>
  <si>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</si>
  <si>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</si>
  <si>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</si>
  <si>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</si>
  <si>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</si>
  <si>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</si>
  <si>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</si>
  <si>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</si>
  <si>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</si>
  <si>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</si>
  <si>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</si>
  <si>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</si>
  <si>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</si>
  <si>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</si>
  <si>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</si>
  <si>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</si>
  <si>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</si>
  <si>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</si>
  <si>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</si>
  <si>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</si>
  <si>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</si>
  <si>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</si>
  <si>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</si>
  <si>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</si>
  <si>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</si>
  <si>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</si>
  <si>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</si>
  <si>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</si>
  <si>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</si>
  <si>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</si>
  <si>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</si>
  <si>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</si>
  <si>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</si>
  <si>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</si>
  <si>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</si>
  <si>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</si>
  <si>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</si>
  <si>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</si>
  <si>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</si>
  <si>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</si>
  <si>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</si>
  <si>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</si>
  <si>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</si>
  <si>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</si>
  <si>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</si>
  <si>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</si>
  <si>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</si>
  <si>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</si>
  <si>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</si>
  <si>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</si>
  <si>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</si>
  <si>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</si>
  <si>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</si>
  <si>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</si>
  <si>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</si>
  <si>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</si>
  <si>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</si>
  <si>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</si>
  <si>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</si>
  <si>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</si>
  <si>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</si>
  <si>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</si>
  <si>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</si>
  <si>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</si>
  <si>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</si>
  <si>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</si>
  <si>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</si>
  <si>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</si>
  <si>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</si>
  <si>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</si>
  <si>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</si>
  <si>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</si>
  <si>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</si>
  <si>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</si>
  <si>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</si>
  <si>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</si>
  <si>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</si>
  <si>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</si>
  <si>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</si>
  <si>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</si>
  <si>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</si>
  <si>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</si>
  <si>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</si>
  <si>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</si>
  <si>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</si>
  <si>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</si>
  <si>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</si>
  <si>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</si>
  <si>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</si>
  <si>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</si>
  <si>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</si>
  <si>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</si>
  <si>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</si>
  <si>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</si>
  <si>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</si>
  <si>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</si>
  <si>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</si>
  <si>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</si>
  <si>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</si>
  <si>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</si>
  <si>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</si>
  <si>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</si>
  <si>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</si>
  <si>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</si>
  <si>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</si>
  <si>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</si>
  <si>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</si>
  <si>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</si>
  <si>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</si>
  <si>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</si>
  <si>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</si>
  <si>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</si>
  <si>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</si>
  <si>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</si>
  <si>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</si>
  <si>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</si>
  <si>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</si>
  <si>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</si>
  <si>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</si>
  <si>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</si>
  <si>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</si>
  <si>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</si>
  <si>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</si>
  <si>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</si>
  <si>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</si>
  <si>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</si>
  <si>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</si>
  <si>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</si>
  <si>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</si>
  <si>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</si>
  <si>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</si>
  <si>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</si>
  <si>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</si>
  <si>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</si>
  <si>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</si>
  <si>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</si>
  <si>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</si>
  <si>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</si>
  <si>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</si>
  <si>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</si>
  <si>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</si>
  <si>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</si>
  <si>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</si>
  <si>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</si>
  <si>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</si>
  <si>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</si>
  <si>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</si>
  <si>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</si>
  <si>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</si>
  <si>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</si>
  <si>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</si>
  <si>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</si>
  <si>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</si>
  <si>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</si>
  <si>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</si>
  <si>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</si>
  <si>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</si>
  <si>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</si>
  <si>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</si>
  <si>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</si>
  <si>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</si>
  <si>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</si>
  <si>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</si>
  <si>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</si>
  <si>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</si>
  <si>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</si>
  <si>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</si>
  <si>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</si>
  <si>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</si>
  <si>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</si>
  <si>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</si>
  <si>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</si>
  <si>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</si>
  <si>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</si>
  <si>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</si>
  <si>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</si>
  <si>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</si>
  <si>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</si>
  <si>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</si>
  <si>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</si>
  <si>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</si>
  <si>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</si>
  <si>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</si>
  <si>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</si>
  <si>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</si>
  <si>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</si>
  <si>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</si>
  <si>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</si>
  <si>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</si>
  <si>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</si>
  <si>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</si>
  <si>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</si>
  <si>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</si>
  <si>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</si>
  <si>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</si>
  <si>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</si>
  <si>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</si>
  <si>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</si>
  <si>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</si>
  <si>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</si>
  <si>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</si>
  <si>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</si>
  <si>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</si>
  <si>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</si>
  <si>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</si>
  <si>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</si>
  <si>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</si>
  <si>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</si>
  <si>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</si>
  <si>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</si>
  <si>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</si>
  <si>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</si>
  <si>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</si>
  <si>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</si>
  <si>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</si>
  <si>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</si>
  <si>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</si>
  <si>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</si>
  <si>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</si>
  <si>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</si>
  <si>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</si>
  <si>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</si>
  <si>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</si>
  <si>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</si>
  <si>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</si>
  <si>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</si>
  <si>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</si>
  <si>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</si>
  <si>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</si>
  <si>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</si>
  <si>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</si>
  <si>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</si>
  <si>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</si>
  <si>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</si>
  <si>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</si>
  <si>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</si>
  <si>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</si>
  <si>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</si>
  <si>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</si>
  <si>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</si>
  <si>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</si>
  <si>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</si>
  <si>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</si>
  <si>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</si>
  <si>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</si>
  <si>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</si>
  <si>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</si>
  <si>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</si>
  <si>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</si>
  <si>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</si>
  <si>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</si>
  <si>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</si>
  <si>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</si>
  <si>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</si>
  <si>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</si>
  <si>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</si>
  <si>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</si>
  <si>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</si>
  <si>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</si>
  <si>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</si>
  <si>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</si>
  <si>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</si>
  <si>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</si>
  <si>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</si>
  <si>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</si>
  <si>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</si>
  <si>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</si>
  <si>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</si>
  <si>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</si>
  <si>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</si>
  <si>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</si>
  <si>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</si>
  <si>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</si>
  <si>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</si>
  <si>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</si>
  <si>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</si>
  <si>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</si>
  <si>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</si>
  <si>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</si>
  <si>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</si>
  <si>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</si>
  <si>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</si>
  <si>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</si>
  <si>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</si>
  <si>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</si>
  <si>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</si>
  <si>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</si>
  <si>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</si>
  <si>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</si>
  <si>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</si>
  <si>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</si>
  <si>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</si>
  <si>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</si>
  <si>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</si>
  <si>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</si>
  <si>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</si>
  <si>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</si>
  <si>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</si>
  <si>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</si>
  <si>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</si>
  <si>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</si>
  <si>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</si>
  <si>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</si>
  <si>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</si>
  <si>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</si>
  <si>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</si>
  <si>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</si>
  <si>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</si>
  <si>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</si>
  <si>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</si>
  <si>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</si>
  <si>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</si>
  <si>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</si>
  <si>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</si>
  <si>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</si>
  <si>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</si>
  <si>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</si>
  <si>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</si>
  <si>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</si>
  <si>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</si>
  <si>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</si>
  <si>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</si>
  <si>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</si>
  <si>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</si>
  <si>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</si>
  <si>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</si>
  <si>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</si>
  <si>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</si>
  <si>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</si>
  <si>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</si>
  <si>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</si>
  <si>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</si>
  <si>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</si>
  <si>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</si>
  <si>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</si>
  <si>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</si>
  <si>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</si>
  <si>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</si>
  <si>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</si>
  <si>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</si>
  <si>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</si>
  <si>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</si>
  <si>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</si>
  <si>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</si>
  <si>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</si>
  <si>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</si>
  <si>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</si>
  <si>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</si>
  <si>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</si>
  <si>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</si>
  <si>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</si>
  <si>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</si>
  <si>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</si>
  <si>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</si>
  <si>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</si>
  <si>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</si>
  <si>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</si>
  <si>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</si>
  <si>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</si>
  <si>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</si>
  <si>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</si>
  <si>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</si>
  <si>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</si>
  <si>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</si>
  <si>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</si>
  <si>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</si>
  <si>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</si>
  <si>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</si>
  <si>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</si>
  <si>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</si>
  <si>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</si>
  <si>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</si>
  <si>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</si>
  <si>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</si>
  <si>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</si>
  <si>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</si>
  <si>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</si>
  <si>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</si>
  <si>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</si>
  <si>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</si>
  <si>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</si>
  <si>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</si>
  <si>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</si>
  <si>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</si>
  <si>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</si>
  <si>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</si>
  <si>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</si>
  <si>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</si>
  <si>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</si>
  <si>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</si>
  <si>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</si>
  <si>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</si>
  <si>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</si>
  <si>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</si>
  <si>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</si>
  <si>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</si>
  <si>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</si>
  <si>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</si>
  <si>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</si>
  <si>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</si>
  <si>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</si>
  <si>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</si>
  <si>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</si>
  <si>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</si>
  <si>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</si>
  <si>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</si>
  <si>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</si>
  <si>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</si>
  <si>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</si>
  <si>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</si>
  <si>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</si>
  <si>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</si>
  <si>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</si>
  <si>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</si>
  <si>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</si>
  <si>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</si>
  <si>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</si>
  <si>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</si>
  <si>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</si>
  <si>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</si>
  <si>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</si>
  <si>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</si>
  <si>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</si>
  <si>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</si>
  <si>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</si>
  <si>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</si>
  <si>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</si>
  <si>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</si>
  <si>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</si>
  <si>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</si>
  <si>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</si>
  <si>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</si>
  <si>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</si>
  <si>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</si>
  <si>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</si>
  <si>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</si>
  <si>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</si>
  <si>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</si>
  <si>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</si>
  <si>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</si>
  <si>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</si>
  <si>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</si>
  <si>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</si>
  <si>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</si>
  <si>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</si>
  <si>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</si>
  <si>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</si>
  <si>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</si>
  <si>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</si>
  <si>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</si>
  <si>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</si>
  <si>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</si>
  <si>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</si>
  <si>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</si>
  <si>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</si>
  <si>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</si>
  <si>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</si>
  <si>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</si>
  <si>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</si>
  <si>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</si>
  <si>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</si>
  <si>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</si>
  <si>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</si>
  <si>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</si>
  <si>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</si>
  <si>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</si>
  <si>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</si>
  <si>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</si>
  <si>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</si>
  <si>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</si>
  <si>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</si>
  <si>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</si>
  <si>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</si>
  <si>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</si>
  <si>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</si>
  <si>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</si>
  <si>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</si>
  <si>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</si>
  <si>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</si>
  <si>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</si>
  <si>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</si>
  <si>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</si>
  <si>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</si>
  <si>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</si>
  <si>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</si>
  <si>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</si>
  <si>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</si>
  <si>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</si>
  <si>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</si>
  <si>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</si>
  <si>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</si>
  <si>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</si>
  <si>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</si>
  <si>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</si>
  <si>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</si>
  <si>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</si>
  <si>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</si>
  <si>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</si>
  <si>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</si>
  <si>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</si>
  <si>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</si>
  <si>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</si>
  <si>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</si>
  <si>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</si>
  <si>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</si>
  <si>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</si>
  <si>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</si>
  <si>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</si>
  <si>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</si>
  <si>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</si>
  <si>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</si>
  <si>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</si>
  <si>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</si>
  <si>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</si>
  <si>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</si>
  <si>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</si>
  <si>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</si>
  <si>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</si>
  <si>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</si>
  <si>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</si>
  <si>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</si>
  <si>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</si>
  <si>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</si>
  <si>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</si>
  <si>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</si>
  <si>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</si>
  <si>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</si>
  <si>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</si>
  <si>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</si>
  <si>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</si>
  <si>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</si>
  <si>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</si>
  <si>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</si>
  <si>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</si>
  <si>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</si>
  <si>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</si>
  <si>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</si>
  <si>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</si>
  <si>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</si>
  <si>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</si>
  <si>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</si>
  <si>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</si>
  <si>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</si>
  <si>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</si>
  <si>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</si>
  <si>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</si>
  <si>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</si>
  <si>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</si>
  <si>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</si>
  <si>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</si>
  <si>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</si>
  <si>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</si>
  <si>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</si>
  <si>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</si>
  <si>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</si>
  <si>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</si>
  <si>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</si>
  <si>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</si>
  <si>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</si>
  <si>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</si>
  <si>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</si>
  <si>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</si>
  <si>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</si>
  <si>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</si>
  <si>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</si>
  <si>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</si>
  <si>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</si>
  <si>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</si>
  <si>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</si>
  <si>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</si>
  <si>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</si>
  <si>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</si>
  <si>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</si>
  <si>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</si>
  <si>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</si>
  <si>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</si>
  <si>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</si>
  <si>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</si>
  <si>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</si>
  <si>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</si>
  <si>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</si>
  <si>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</si>
  <si>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</si>
  <si>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</si>
  <si>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</si>
  <si>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</si>
  <si>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</si>
  <si>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</si>
  <si>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</si>
  <si>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</si>
  <si>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</si>
  <si>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</si>
  <si>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</si>
  <si>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</si>
  <si>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</si>
  <si>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</si>
  <si>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</si>
  <si>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</si>
  <si>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</si>
  <si>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</si>
  <si>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</si>
  <si>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</si>
  <si>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</si>
  <si>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</si>
  <si>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</si>
  <si>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</si>
  <si>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</si>
  <si>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</si>
  <si>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</si>
  <si>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</si>
  <si>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</si>
  <si>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</si>
  <si>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</si>
  <si>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</si>
  <si>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</si>
  <si>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</si>
  <si>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</si>
  <si>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</si>
  <si>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</si>
  <si>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</si>
  <si>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</si>
  <si>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</si>
  <si>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</si>
  <si>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</si>
  <si>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</si>
  <si>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</si>
  <si>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</si>
  <si>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</si>
  <si>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</si>
  <si>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</si>
  <si>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</si>
  <si>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</si>
  <si>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</si>
  <si>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</si>
  <si>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</si>
  <si>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</si>
  <si>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</si>
  <si>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</si>
  <si>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</si>
  <si>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</si>
  <si>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</si>
  <si>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</si>
  <si>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</si>
  <si>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</si>
  <si>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</si>
  <si>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</si>
  <si>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</si>
  <si>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</si>
  <si>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</si>
  <si>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</si>
  <si>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</si>
  <si>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</si>
  <si>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</si>
  <si>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</si>
  <si>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</si>
  <si>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</si>
  <si>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</si>
  <si>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</si>
  <si>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</si>
  <si>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</si>
  <si>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</si>
  <si>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</si>
  <si>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</si>
  <si>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</si>
  <si>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</si>
  <si>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</si>
  <si>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</si>
  <si>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</si>
  <si>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</si>
  <si>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</si>
  <si>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</si>
  <si>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</si>
  <si>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</si>
  <si>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</si>
  <si>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</si>
  <si>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</si>
  <si>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</si>
  <si>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</si>
  <si>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</si>
  <si>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</si>
  <si>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</si>
  <si>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</si>
  <si>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</si>
  <si>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</si>
  <si>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</si>
  <si>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</si>
  <si>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</si>
  <si>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</si>
  <si>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</si>
  <si>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</si>
  <si>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</si>
  <si>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</si>
  <si>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</si>
  <si>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</si>
  <si>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</si>
  <si>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</si>
  <si>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</si>
  <si>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</si>
  <si>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</si>
  <si>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</si>
  <si>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</si>
  <si>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</si>
  <si>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</si>
  <si>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</si>
  <si>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</si>
  <si>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</si>
  <si>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</si>
  <si>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</si>
  <si>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</si>
  <si>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</si>
  <si>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</si>
  <si>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</si>
  <si>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</si>
  <si>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</si>
  <si>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</si>
  <si>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</si>
  <si>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</si>
  <si>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</si>
  <si>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</si>
  <si>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</si>
  <si>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</si>
  <si>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</si>
  <si>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</si>
  <si>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</si>
  <si>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</si>
  <si>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</si>
  <si>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</si>
  <si>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</si>
  <si>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</si>
  <si>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</si>
  <si>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</si>
  <si>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</si>
  <si>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</si>
  <si>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</si>
  <si>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</si>
  <si>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</si>
  <si>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</si>
  <si>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</si>
  <si>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</si>
  <si>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</si>
  <si>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</si>
  <si>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</si>
  <si>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</si>
  <si>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</si>
  <si>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</si>
  <si>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</si>
  <si>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</si>
  <si>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</si>
  <si>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</si>
  <si>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</si>
  <si>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</si>
  <si>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</si>
  <si>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</si>
  <si>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</si>
  <si>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</si>
  <si>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</si>
  <si>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</si>
  <si>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</si>
  <si>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</si>
  <si>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</si>
  <si>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</si>
  <si>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</si>
  <si>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</si>
  <si>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</si>
  <si>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</si>
  <si>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</si>
  <si>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</si>
  <si>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</si>
  <si>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</si>
  <si>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</si>
  <si>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</si>
  <si>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</si>
  <si>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</si>
  <si>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</si>
  <si>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</si>
  <si>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</si>
  <si>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</si>
  <si>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</si>
  <si>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</si>
  <si>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</si>
  <si>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</si>
  <si>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</si>
  <si>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</si>
  <si>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</si>
  <si>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</si>
  <si>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</si>
  <si>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</si>
  <si>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</si>
  <si>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</si>
  <si>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</si>
  <si>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</si>
  <si>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</si>
  <si>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</si>
  <si>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</si>
  <si>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</si>
  <si>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</si>
  <si>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</si>
  <si>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</si>
  <si>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</si>
  <si>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</si>
  <si>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</si>
  <si>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</si>
  <si>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</si>
  <si>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</si>
  <si>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</si>
  <si>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</si>
  <si>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</si>
  <si>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</si>
  <si>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</si>
  <si>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</si>
  <si>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</si>
  <si>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</si>
  <si>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</si>
  <si>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</si>
  <si>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</si>
  <si>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</si>
  <si>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</si>
  <si>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</si>
  <si>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</si>
  <si>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</si>
  <si>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</si>
  <si>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</si>
  <si>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</si>
  <si>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</si>
  <si>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</si>
  <si>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</si>
  <si>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</si>
  <si>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</si>
  <si>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</si>
  <si>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</si>
  <si>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</si>
  <si>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</si>
  <si>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</si>
  <si>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</si>
  <si>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</si>
  <si>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</si>
  <si>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</si>
  <si>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</si>
  <si>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</si>
  <si>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</si>
  <si>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</si>
  <si>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</si>
  <si>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</si>
  <si>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</si>
  <si>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</si>
  <si>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</si>
  <si>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</si>
  <si>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</si>
  <si>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</si>
  <si>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</si>
  <si>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</si>
  <si>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</si>
  <si>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</si>
  <si>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</si>
  <si>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</si>
  <si>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</si>
  <si>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</si>
  <si>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</si>
  <si>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</si>
  <si>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</si>
  <si>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</si>
  <si>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</si>
  <si>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</si>
  <si>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</si>
  <si>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</si>
  <si>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</si>
  <si>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</si>
  <si>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</si>
  <si>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</si>
  <si>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</si>
  <si>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</si>
  <si>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</si>
  <si>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</si>
  <si>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</si>
  <si>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</si>
  <si>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</si>
  <si>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</si>
  <si>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</si>
  <si>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</si>
  <si>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</si>
  <si>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</si>
  <si>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</si>
  <si>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</si>
  <si>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</si>
  <si>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</si>
  <si>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</si>
  <si>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</si>
  <si>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</si>
  <si>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</si>
  <si>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</si>
  <si>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</si>
  <si>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</si>
  <si>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</si>
  <si>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</si>
  <si>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</si>
  <si>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</si>
  <si>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</si>
  <si>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</si>
  <si>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</si>
  <si>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</si>
  <si>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</si>
  <si>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</si>
  <si>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</si>
  <si>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</si>
  <si>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</si>
  <si>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</si>
  <si>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</si>
  <si>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</si>
  <si>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</si>
  <si>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</si>
  <si>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</si>
  <si>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</si>
  <si>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</si>
  <si>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</si>
  <si>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</si>
  <si>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</si>
  <si>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</si>
  <si>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</si>
  <si>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</si>
  <si>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</si>
  <si>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</si>
  <si>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</si>
  <si>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</si>
  <si>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</si>
  <si>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</si>
  <si>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</si>
  <si>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</si>
  <si>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</si>
  <si>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</si>
  <si>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</si>
  <si>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</si>
  <si>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</si>
  <si>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</si>
  <si>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</si>
  <si>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</si>
  <si>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</si>
  <si>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</si>
  <si>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</si>
  <si>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</si>
  <si>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</si>
  <si>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</si>
  <si>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</si>
  <si>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</si>
  <si>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</si>
  <si>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</si>
  <si>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</si>
  <si>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</si>
  <si>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</si>
  <si>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</si>
  <si>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</si>
  <si>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</si>
  <si>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</si>
  <si>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</si>
  <si>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</si>
  <si>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</si>
  <si>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</si>
  <si>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</si>
  <si>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</si>
  <si>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</si>
  <si>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</si>
  <si>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</si>
  <si>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</si>
  <si>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</si>
  <si>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</si>
  <si>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</si>
  <si>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</si>
  <si>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</si>
  <si>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</si>
  <si>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</si>
  <si>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</si>
  <si>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</si>
  <si>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</si>
  <si>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</si>
  <si>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</si>
  <si>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</si>
  <si>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</si>
  <si>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</si>
  <si>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</si>
  <si>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</si>
  <si>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</si>
  <si>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</si>
  <si>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</si>
  <si>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</si>
  <si>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</si>
  <si>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</si>
  <si>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</si>
  <si>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</si>
  <si>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</si>
  <si>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</si>
  <si>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</si>
  <si>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</si>
  <si>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</si>
  <si>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</si>
  <si>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</si>
  <si>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</si>
  <si>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</si>
  <si>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</si>
  <si>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</si>
  <si>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</si>
  <si>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</si>
  <si>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</si>
  <si>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</si>
  <si>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</si>
  <si>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</si>
  <si>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</si>
  <si>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</si>
  <si>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</si>
  <si>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</si>
  <si>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</si>
  <si>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</si>
  <si>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</si>
  <si>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</si>
  <si>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</si>
  <si>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</si>
  <si>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</si>
  <si>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</si>
  <si>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</si>
  <si>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</si>
  <si>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</si>
  <si>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</si>
  <si>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</si>
  <si>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</si>
  <si>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</si>
  <si>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</si>
  <si>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</si>
  <si>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</si>
  <si>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</si>
  <si>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</si>
  <si>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</si>
  <si>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</si>
  <si>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</si>
  <si>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</si>
  <si>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</si>
  <si>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</si>
  <si>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</si>
  <si>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</si>
  <si>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</si>
  <si>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</si>
  <si>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</si>
  <si>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</si>
  <si>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</si>
  <si>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</si>
  <si>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</si>
  <si>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</si>
  <si>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</si>
  <si>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</si>
  <si>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</si>
  <si>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</si>
  <si>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</si>
  <si>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</si>
  <si>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</si>
  <si>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</si>
  <si>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</si>
  <si>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</si>
  <si>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</si>
  <si>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</si>
  <si>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</si>
  <si>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</si>
  <si>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</si>
  <si>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</si>
  <si>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</si>
  <si>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</si>
  <si>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</si>
  <si>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</si>
  <si>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</si>
  <si>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</si>
  <si>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</si>
  <si>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</si>
  <si>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</si>
  <si>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</si>
  <si>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</si>
  <si>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</si>
  <si>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</si>
  <si>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</si>
  <si>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</si>
  <si>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</si>
  <si>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</si>
  <si>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</si>
  <si>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</si>
  <si>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</si>
  <si>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</si>
  <si>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</si>
  <si>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</si>
  <si>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</si>
  <si>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</si>
  <si>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</si>
  <si>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</si>
  <si>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</si>
  <si>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</si>
  <si>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</si>
  <si>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</si>
  <si>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</si>
  <si>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</si>
  <si>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</si>
  <si>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</si>
  <si>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</si>
  <si>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</si>
  <si>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</si>
  <si>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</si>
  <si>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</si>
  <si>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</si>
  <si>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</si>
  <si>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</si>
  <si>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</si>
  <si>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</si>
  <si>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</si>
  <si>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</si>
  <si>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</si>
  <si>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</si>
  <si>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</si>
  <si>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</si>
  <si>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</si>
  <si>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</si>
  <si>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</si>
  <si>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</si>
  <si>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</si>
  <si>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</si>
  <si>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</si>
  <si>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</si>
  <si>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</si>
  <si>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</si>
  <si>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</si>
  <si>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</si>
  <si>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</si>
  <si>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</si>
  <si>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</si>
  <si>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</si>
  <si>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</si>
  <si>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</si>
  <si>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</si>
  <si>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</si>
  <si>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</si>
  <si>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</si>
  <si>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</si>
  <si>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</si>
  <si>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</si>
  <si>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</si>
  <si>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</si>
  <si>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</si>
  <si>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</si>
  <si>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</si>
  <si>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</si>
  <si>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</si>
  <si>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</si>
  <si>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</si>
  <si>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</si>
  <si>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</si>
  <si>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</si>
  <si>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</si>
  <si>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</si>
  <si>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</si>
  <si>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</si>
  <si>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</si>
  <si>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</si>
  <si>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</si>
  <si>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</si>
  <si>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</si>
  <si>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</si>
  <si>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</si>
  <si>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</si>
  <si>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</si>
  <si>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</si>
  <si>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</si>
  <si>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</si>
  <si>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</si>
  <si>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</si>
  <si>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</si>
  <si>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</si>
  <si>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</si>
  <si>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</si>
  <si>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</si>
  <si>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</si>
  <si>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</si>
  <si>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</si>
  <si>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</si>
  <si>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</si>
  <si>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</si>
  <si>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</si>
  <si>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</si>
  <si>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</si>
  <si>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</si>
  <si>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</si>
  <si>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</si>
  <si>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</si>
  <si>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</si>
  <si>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</si>
  <si>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</si>
  <si>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</si>
  <si>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</si>
  <si>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</si>
  <si>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</si>
  <si>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</si>
  <si>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</si>
  <si>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</si>
  <si>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</si>
  <si>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</si>
  <si>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</si>
  <si>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</si>
  <si>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</si>
  <si>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</si>
  <si>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</si>
  <si>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</si>
  <si>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</si>
  <si>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</si>
  <si>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</si>
  <si>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</si>
  <si>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</si>
  <si>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</si>
  <si>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</si>
  <si>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</si>
  <si>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</si>
  <si>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</si>
  <si>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</si>
  <si>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</si>
  <si>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</si>
  <si>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</si>
  <si>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</si>
  <si>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</si>
  <si>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</si>
  <si>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</si>
  <si>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</si>
  <si>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</si>
  <si>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</si>
  <si>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</si>
  <si>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</si>
  <si>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</si>
  <si>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</si>
  <si>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</si>
  <si>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</si>
  <si>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</si>
  <si>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</si>
  <si>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</si>
  <si>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</si>
  <si>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</si>
  <si>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</si>
  <si>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</si>
  <si>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</si>
  <si>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</si>
  <si>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</si>
  <si>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</si>
  <si>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</si>
  <si>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</si>
  <si>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</si>
  <si>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</si>
  <si>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</si>
  <si>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</si>
  <si>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</si>
  <si>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</si>
  <si>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</si>
  <si>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</si>
  <si>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</si>
  <si>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</si>
  <si>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</si>
  <si>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</si>
  <si>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</si>
  <si>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</si>
  <si>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</si>
  <si>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</si>
  <si>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</si>
  <si>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</si>
  <si>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</si>
  <si>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</si>
  <si>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</si>
  <si>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</si>
  <si>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</si>
  <si>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</si>
  <si>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</si>
  <si>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</si>
  <si>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</si>
  <si>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</si>
  <si>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</si>
  <si>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</si>
  <si>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</si>
  <si>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</si>
  <si>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</si>
  <si>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</si>
  <si>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</si>
  <si>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</si>
  <si>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</si>
  <si>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</si>
  <si>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</si>
  <si>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</si>
  <si>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</si>
  <si>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</si>
  <si>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</si>
  <si>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</si>
  <si>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</si>
  <si>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</si>
  <si>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</si>
  <si>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</si>
  <si>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</si>
  <si>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</si>
  <si>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</si>
  <si>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</si>
  <si>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</si>
  <si>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</si>
  <si>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</si>
  <si>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</si>
  <si>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</si>
  <si>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</si>
  <si>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</si>
  <si>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</si>
  <si>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</si>
  <si>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</si>
  <si>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</si>
  <si>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</si>
  <si>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</si>
  <si>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</si>
  <si>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</si>
  <si>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</si>
  <si>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</si>
  <si>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</si>
  <si>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</si>
  <si>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</si>
  <si>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</si>
  <si>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</si>
  <si>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</si>
  <si>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</si>
  <si>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</si>
  <si>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</si>
  <si>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</si>
  <si>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</si>
  <si>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</si>
  <si>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</si>
  <si>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</si>
  <si>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</si>
  <si>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</si>
  <si>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</si>
  <si>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</si>
  <si>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</si>
  <si>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</si>
  <si>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</si>
  <si>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</si>
  <si>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</si>
  <si>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</si>
  <si>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</si>
  <si>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</si>
  <si>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</si>
  <si>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</si>
  <si>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</si>
  <si>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</si>
  <si>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</si>
  <si>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</si>
  <si>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</si>
  <si>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</si>
  <si>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</si>
  <si>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</si>
  <si>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</si>
  <si>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</si>
  <si>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</si>
  <si>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</si>
  <si>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</si>
  <si>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</si>
  <si>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</si>
  <si>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</si>
  <si>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</si>
  <si>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</si>
  <si>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</si>
  <si>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</si>
  <si>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</si>
  <si>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</si>
  <si>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</si>
  <si>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</si>
  <si>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</si>
  <si>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</si>
  <si>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</si>
  <si>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</si>
  <si>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</si>
  <si>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</si>
  <si>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</si>
  <si>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</si>
  <si>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</si>
  <si>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</si>
  <si>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</si>
  <si>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</si>
  <si>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</si>
  <si>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</si>
  <si>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</si>
  <si>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</si>
  <si>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</si>
  <si>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</si>
  <si>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</si>
  <si>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</si>
  <si>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</si>
  <si>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</si>
  <si>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</si>
  <si>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</si>
  <si>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</si>
  <si>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</si>
  <si>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</si>
  <si>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</si>
  <si>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</si>
  <si>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</si>
  <si>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</si>
  <si>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</si>
  <si>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</si>
  <si>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</si>
  <si>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</si>
  <si>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</si>
  <si>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</si>
  <si>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</si>
  <si>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</si>
  <si>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</si>
  <si>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</si>
  <si>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</si>
  <si>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</si>
  <si>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</si>
  <si>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</si>
  <si>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</si>
  <si>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</si>
  <si>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</si>
  <si>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</si>
  <si>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</si>
  <si>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</si>
  <si>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</si>
  <si>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</si>
  <si>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</si>
  <si>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</si>
  <si>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</si>
  <si>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</si>
  <si>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</si>
  <si>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</si>
  <si>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</si>
  <si>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</si>
  <si>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</si>
  <si>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</si>
  <si>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</si>
  <si>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</si>
  <si>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</si>
  <si>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</si>
  <si>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</si>
  <si>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</si>
  <si>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</si>
  <si>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</si>
  <si>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</si>
  <si>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</si>
  <si>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</si>
  <si>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</si>
  <si>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</si>
  <si>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</si>
  <si>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</si>
  <si>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</si>
  <si>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</si>
  <si>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</si>
  <si>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</si>
  <si>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</si>
  <si>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</si>
  <si>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</si>
  <si>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</si>
  <si>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</si>
  <si>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</si>
  <si>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</si>
  <si>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</si>
  <si>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</si>
  <si>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</si>
  <si>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</si>
  <si>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</si>
  <si>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</si>
  <si>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</si>
  <si>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</si>
  <si>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</si>
  <si>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</si>
  <si>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</si>
  <si>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</si>
  <si>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</si>
  <si>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</si>
  <si>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</si>
  <si>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</si>
  <si>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</si>
  <si>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</si>
  <si>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</si>
  <si>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</si>
  <si>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</si>
  <si>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</si>
  <si>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</si>
  <si>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</si>
  <si>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</si>
  <si>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</si>
  <si>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</si>
  <si>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</si>
  <si>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</si>
  <si>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</si>
  <si>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</si>
  <si>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</si>
  <si>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</si>
  <si>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</si>
  <si>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</si>
  <si>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</si>
  <si>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</si>
  <si>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</si>
  <si>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</si>
  <si>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</si>
  <si>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</si>
  <si>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</si>
  <si>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</si>
  <si>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</si>
  <si>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</si>
  <si>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</si>
  <si>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</si>
  <si>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</si>
  <si>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</si>
  <si>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</si>
  <si>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</si>
  <si>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</si>
  <si>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</si>
  <si>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</si>
  <si>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</si>
  <si>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</si>
  <si>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</si>
  <si>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</si>
  <si>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</si>
  <si>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</si>
  <si>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</si>
  <si>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</si>
  <si>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</si>
  <si>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</si>
  <si>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</si>
  <si>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</si>
  <si>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</si>
  <si>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</si>
  <si>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</si>
  <si>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</si>
  <si>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</si>
  <si>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</si>
  <si>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</si>
  <si>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</si>
  <si>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</si>
  <si>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</si>
  <si>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</si>
  <si>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</si>
  <si>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</si>
  <si>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</si>
  <si>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</si>
  <si>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</si>
  <si>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</si>
  <si>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</si>
  <si>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</si>
  <si>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</si>
  <si>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</si>
  <si>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</si>
  <si>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</si>
  <si>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</si>
  <si>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</si>
  <si>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</si>
  <si>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</si>
  <si>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</si>
  <si>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</si>
  <si>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</si>
  <si>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</si>
  <si>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</si>
  <si>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</si>
  <si>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</si>
  <si>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</si>
  <si>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</si>
  <si>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</si>
  <si>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</si>
  <si>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</si>
  <si>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</si>
  <si>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</si>
  <si>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</si>
  <si>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</si>
  <si>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</si>
  <si>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</si>
  <si>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</si>
  <si>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</si>
  <si>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</si>
  <si>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</si>
  <si>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</si>
  <si>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</si>
  <si>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</si>
  <si>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</si>
  <si>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</si>
  <si>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</si>
  <si>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</si>
  <si>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</si>
  <si>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</si>
  <si>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</si>
  <si>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</si>
  <si>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</si>
  <si>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</si>
  <si>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</si>
  <si>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</si>
  <si>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</si>
  <si>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</si>
  <si>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</si>
  <si>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</si>
  <si>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</si>
  <si>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</si>
  <si>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</si>
  <si>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</si>
  <si>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</si>
  <si>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</si>
  <si>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</si>
  <si>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</si>
  <si>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</si>
  <si>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</si>
  <si>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</si>
  <si>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</si>
  <si>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</si>
  <si>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</si>
  <si>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</si>
  <si>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</si>
  <si>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</si>
  <si>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</si>
  <si>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</si>
  <si>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</si>
  <si>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</si>
  <si>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</si>
  <si>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</si>
  <si>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</si>
  <si>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</si>
  <si>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</si>
  <si>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</si>
  <si>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</si>
  <si>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</si>
  <si>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</si>
  <si>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</si>
  <si>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</si>
  <si>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</si>
  <si>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</si>
  <si>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</si>
  <si>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</si>
  <si>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</si>
  <si>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</si>
  <si>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</si>
  <si>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</si>
  <si>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</si>
  <si>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</si>
  <si>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</si>
  <si>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</si>
  <si>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</si>
  <si>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</si>
  <si>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</si>
  <si>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</si>
  <si>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</si>
  <si>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</si>
  <si>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</si>
  <si>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</si>
  <si>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</si>
  <si>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</si>
  <si>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</si>
  <si>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</si>
  <si>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</si>
  <si>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</si>
  <si>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</si>
  <si>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</si>
  <si>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</si>
  <si>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</si>
  <si>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</si>
  <si>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</si>
  <si>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</si>
  <si>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</si>
  <si>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</si>
  <si>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</si>
  <si>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</si>
  <si>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</si>
  <si>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</si>
  <si>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</si>
  <si>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</si>
  <si>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</si>
  <si>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</si>
  <si>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</si>
  <si>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</si>
  <si>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</si>
  <si>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</si>
  <si>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</si>
  <si>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</si>
  <si>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</si>
  <si>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</si>
  <si>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</si>
  <si>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</si>
  <si>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</si>
  <si>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</si>
  <si>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</si>
  <si>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</si>
  <si>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</si>
  <si>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</si>
  <si>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</si>
  <si>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</si>
  <si>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</si>
  <si>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</si>
  <si>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</si>
  <si>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</si>
  <si>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</si>
  <si>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</si>
  <si>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</si>
  <si>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</si>
  <si>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</si>
  <si>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</si>
  <si>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</si>
  <si>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</si>
  <si>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</si>
  <si>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</si>
  <si>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</si>
  <si>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</si>
  <si>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</si>
  <si>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</si>
  <si>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</si>
  <si>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</si>
  <si>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</si>
  <si>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</si>
  <si>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</si>
  <si>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</si>
  <si>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</si>
  <si>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</si>
  <si>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</si>
  <si>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</si>
  <si>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</si>
  <si>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</si>
  <si>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</si>
  <si>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</si>
  <si>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</si>
  <si>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</si>
  <si>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</si>
  <si>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</si>
  <si>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</si>
  <si>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</si>
  <si>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</si>
  <si>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</si>
  <si>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</si>
  <si>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</si>
  <si>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</si>
  <si>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</si>
  <si>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</si>
  <si>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</si>
  <si>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</si>
  <si>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</si>
  <si>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</si>
  <si>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</si>
  <si>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</si>
  <si>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</si>
  <si>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</si>
  <si>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</si>
  <si>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</si>
  <si>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</si>
  <si>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</si>
  <si>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</si>
  <si>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</si>
  <si>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</si>
  <si>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</si>
  <si>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</si>
  <si>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</si>
  <si>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</si>
  <si>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</si>
  <si>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</si>
  <si>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</si>
  <si>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</si>
  <si>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</si>
  <si>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</si>
  <si>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</si>
  <si>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</si>
  <si>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</si>
  <si>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</si>
  <si>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</si>
  <si>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</si>
  <si>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</si>
  <si>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</si>
  <si>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</si>
  <si>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</si>
  <si>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</si>
  <si>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</si>
  <si>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</si>
  <si>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</si>
  <si>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</si>
  <si>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</si>
  <si>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</si>
  <si>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</si>
  <si>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</si>
  <si>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</si>
  <si>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</si>
  <si>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</si>
  <si>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</si>
  <si>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</si>
  <si>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</si>
  <si>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</si>
  <si>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</si>
  <si>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</si>
  <si>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</si>
  <si>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</si>
  <si>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</si>
  <si>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</si>
  <si>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</si>
  <si>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</si>
  <si>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</si>
  <si>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</si>
  <si>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</si>
  <si>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</si>
  <si>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</si>
  <si>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</si>
  <si>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</si>
  <si>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</si>
  <si>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</si>
  <si>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</si>
  <si>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</si>
  <si>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</si>
  <si>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</si>
  <si>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</si>
  <si>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</si>
  <si>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</si>
  <si>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</si>
  <si>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</si>
  <si>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</si>
  <si>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</si>
  <si>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</si>
  <si>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</si>
  <si>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</si>
  <si>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</si>
  <si>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</si>
  <si>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</si>
  <si>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</si>
  <si>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</si>
  <si>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</si>
  <si>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</si>
  <si>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</si>
  <si>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</si>
  <si>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</si>
  <si>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</si>
  <si>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</si>
  <si>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</si>
  <si>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</si>
  <si>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</si>
  <si>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</si>
  <si>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</si>
  <si>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</si>
  <si>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</si>
  <si>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</si>
  <si>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</si>
  <si>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</si>
  <si>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</si>
  <si>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</si>
  <si>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</si>
  <si>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</si>
  <si>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</si>
  <si>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</si>
  <si>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</si>
  <si>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</si>
  <si>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</si>
  <si>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</si>
  <si>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</si>
  <si>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</si>
  <si>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</si>
  <si>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</si>
  <si>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</si>
  <si>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</si>
  <si>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</si>
  <si>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</si>
  <si>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</si>
  <si>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</si>
  <si>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</si>
  <si>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</si>
  <si>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</si>
  <si>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</si>
  <si>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</si>
  <si>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</si>
  <si>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</si>
  <si>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</si>
  <si>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</si>
  <si>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</si>
  <si>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</si>
  <si>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</si>
  <si>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</si>
  <si>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</si>
  <si>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</si>
  <si>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</si>
  <si>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</si>
  <si>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</si>
  <si>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</si>
  <si>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</si>
  <si>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</si>
  <si>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</si>
  <si>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</si>
  <si>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</si>
  <si>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</si>
  <si>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</si>
  <si>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</si>
  <si>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</si>
  <si>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</si>
  <si>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</si>
  <si>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</si>
  <si>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</si>
  <si>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</si>
  <si>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</si>
  <si>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</si>
  <si>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</si>
  <si>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</si>
  <si>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</si>
  <si>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</si>
  <si>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</si>
  <si>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</si>
  <si>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</si>
  <si>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</si>
  <si>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</si>
  <si>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</si>
  <si>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</si>
  <si>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</si>
  <si>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</si>
  <si>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</si>
  <si>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</si>
  <si>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</si>
  <si>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</si>
  <si>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</si>
  <si>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</si>
  <si>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</si>
  <si>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</si>
  <si>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</si>
  <si>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</si>
  <si>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</si>
  <si>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</si>
  <si>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</si>
  <si>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</si>
  <si>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</si>
  <si>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</si>
  <si>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</si>
  <si>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</si>
  <si>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</si>
  <si>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</si>
  <si>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</si>
  <si>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</si>
  <si>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</si>
  <si>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</si>
  <si>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</si>
  <si>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</si>
  <si>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</si>
  <si>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</si>
  <si>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</si>
  <si>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</si>
  <si>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</si>
  <si>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</si>
  <si>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</si>
  <si>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</si>
  <si>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</si>
  <si>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</si>
  <si>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</si>
  <si>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</si>
  <si>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</si>
  <si>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</si>
  <si>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</si>
  <si>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</si>
  <si>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</si>
  <si>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</si>
  <si>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</si>
  <si>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</si>
  <si>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</si>
  <si>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</si>
  <si>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</si>
  <si>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</si>
  <si>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</si>
  <si>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</si>
  <si>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</si>
  <si>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</si>
  <si>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</si>
  <si>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</si>
  <si>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</si>
  <si>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</si>
  <si>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</si>
  <si>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</si>
  <si>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</si>
  <si>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</si>
  <si>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</si>
  <si>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</si>
  <si>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</si>
  <si>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</si>
  <si>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</si>
  <si>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</si>
  <si>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</si>
  <si>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</si>
  <si>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</si>
  <si>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</si>
  <si>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</si>
  <si>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</si>
  <si>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</si>
  <si>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</si>
  <si>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</si>
  <si>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</si>
  <si>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</si>
  <si>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</si>
  <si>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</si>
  <si>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</si>
  <si>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</si>
  <si>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</si>
  <si>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</si>
  <si>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</si>
  <si>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</si>
  <si>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</si>
  <si>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</si>
  <si>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</si>
  <si>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</si>
  <si>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</si>
  <si>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</si>
  <si>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</si>
  <si>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</si>
  <si>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</si>
  <si>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</si>
  <si>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</si>
  <si>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</si>
  <si>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</si>
  <si>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</si>
  <si>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</si>
  <si>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</si>
  <si>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</si>
  <si>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</si>
  <si>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</si>
  <si>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</si>
  <si>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</si>
  <si>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</si>
  <si>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</si>
  <si>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</si>
  <si>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</si>
  <si>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</si>
  <si>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</si>
  <si>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</si>
  <si>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</si>
  <si>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</si>
  <si>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</si>
  <si>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</si>
  <si>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</si>
  <si>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</si>
  <si>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</si>
  <si>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</si>
  <si>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</si>
  <si>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</si>
  <si>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</si>
  <si>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</si>
  <si>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</si>
  <si>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</si>
  <si>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</si>
  <si>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</si>
  <si>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</si>
  <si>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</si>
  <si>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</si>
  <si>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</si>
  <si>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</si>
  <si>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</si>
  <si>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</si>
  <si>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</si>
  <si>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</si>
  <si>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</si>
  <si>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</si>
  <si>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</si>
  <si>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</si>
  <si>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</si>
  <si>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</si>
  <si>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</si>
  <si>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</si>
  <si>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</si>
  <si>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</si>
  <si>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</si>
  <si>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</si>
  <si>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</si>
  <si>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</si>
  <si>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</si>
  <si>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</si>
  <si>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</si>
  <si>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</si>
  <si>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</si>
  <si>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</si>
  <si>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</si>
  <si>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</si>
  <si>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</si>
  <si>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</si>
  <si>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</si>
  <si>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</si>
  <si>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</si>
  <si>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</si>
  <si>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</si>
  <si>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</si>
  <si>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</si>
  <si>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</si>
  <si>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</si>
  <si>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</si>
  <si>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</si>
  <si>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</si>
  <si>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</si>
  <si>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</si>
  <si>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</si>
  <si>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</si>
  <si>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</si>
  <si>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</si>
  <si>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</si>
  <si>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</si>
  <si>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</si>
  <si>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</si>
  <si>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</si>
  <si>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</si>
  <si>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</si>
  <si>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</si>
  <si>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</si>
  <si>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</si>
  <si>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</si>
  <si>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</si>
  <si>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</si>
  <si>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</si>
  <si>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</si>
  <si>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</si>
  <si>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</si>
  <si>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</si>
  <si>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</si>
  <si>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</si>
  <si>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</si>
  <si>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</si>
  <si>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</si>
  <si>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</si>
  <si>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</si>
  <si>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</si>
  <si>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</si>
  <si>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</si>
  <si>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</si>
  <si>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</si>
  <si>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</si>
  <si>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</si>
  <si>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</si>
  <si>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</si>
  <si>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</si>
  <si>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</si>
  <si>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</si>
  <si>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</si>
  <si>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</si>
  <si>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</si>
  <si>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</si>
  <si>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</si>
  <si>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</si>
  <si>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</si>
  <si>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</si>
  <si>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</si>
  <si>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</si>
  <si>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</si>
  <si>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</si>
  <si>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</si>
  <si>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</si>
  <si>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</si>
  <si>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</si>
  <si>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</si>
  <si>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</si>
  <si>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</si>
  <si>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</si>
  <si>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</si>
  <si>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</si>
  <si>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</si>
  <si>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</si>
  <si>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</si>
  <si>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</si>
  <si>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</si>
  <si>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</si>
  <si>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</si>
  <si>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</si>
  <si>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</si>
  <si>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</si>
  <si>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</si>
  <si>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</si>
  <si>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</si>
  <si>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</si>
  <si>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</si>
  <si>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</si>
  <si>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</si>
  <si>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</si>
  <si>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</si>
  <si>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</si>
  <si>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</si>
  <si>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</si>
  <si>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</si>
  <si>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</si>
  <si>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</si>
  <si>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</si>
  <si>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</si>
  <si>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</si>
  <si>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</si>
  <si>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</si>
  <si>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</si>
  <si>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</si>
  <si>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</si>
  <si>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</si>
  <si>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</si>
  <si>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</si>
  <si>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</si>
  <si>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</si>
  <si>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</si>
  <si>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</si>
  <si>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</si>
  <si>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</si>
  <si>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</si>
  <si>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</si>
  <si>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</si>
  <si>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</si>
  <si>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</si>
  <si>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</si>
  <si>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</si>
  <si>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</si>
  <si>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</si>
  <si>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</si>
  <si>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</si>
  <si>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</si>
  <si>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</si>
  <si>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</si>
  <si>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</si>
  <si>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</si>
  <si>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</si>
  <si>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</si>
  <si>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</si>
  <si>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</si>
  <si>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</si>
  <si>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</si>
  <si>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</si>
  <si>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</si>
  <si>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</si>
  <si>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</si>
  <si>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</si>
  <si>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</si>
  <si>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</si>
  <si>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</si>
  <si>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</si>
  <si>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</si>
  <si>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</si>
  <si>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</si>
  <si>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</si>
  <si>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</si>
  <si>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</si>
  <si>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</si>
  <si>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</si>
  <si>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</si>
  <si>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</si>
  <si>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</si>
  <si>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</si>
  <si>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</si>
  <si>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</si>
  <si>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</si>
  <si>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</si>
  <si>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</si>
  <si>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</si>
  <si>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</si>
  <si>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</si>
  <si>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</si>
  <si>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</si>
  <si>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</si>
  <si>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</si>
  <si>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</si>
  <si>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</si>
  <si>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</si>
  <si>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</si>
  <si>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</si>
  <si>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</si>
  <si>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</si>
  <si>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</si>
  <si>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</si>
  <si>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</si>
  <si>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</si>
  <si>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</si>
  <si>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</si>
  <si>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</si>
  <si>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</si>
  <si>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</si>
  <si>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</si>
  <si>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</si>
  <si>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</si>
  <si>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</si>
  <si>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</si>
  <si>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</si>
  <si>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</si>
  <si>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</si>
  <si>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</si>
  <si>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</si>
  <si>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</si>
  <si>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</si>
  <si>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</si>
  <si>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</si>
  <si>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</si>
  <si>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</si>
  <si>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</si>
  <si>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</si>
  <si>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</si>
  <si>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</si>
  <si>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</si>
  <si>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</si>
  <si>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</si>
  <si>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</si>
  <si>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</si>
  <si>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</si>
  <si>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</si>
  <si>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</si>
  <si>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</si>
  <si>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</si>
  <si>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</si>
  <si>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</si>
  <si>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</si>
  <si>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</si>
  <si>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</si>
  <si>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</si>
  <si>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</si>
  <si>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</si>
  <si>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</si>
  <si>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</si>
  <si>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</si>
  <si>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</si>
  <si>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</si>
  <si>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</si>
  <si>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</si>
  <si>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</si>
  <si>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</si>
  <si>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</si>
  <si>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</si>
  <si>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</si>
  <si>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</si>
  <si>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</si>
  <si>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</si>
  <si>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</si>
  <si>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</si>
  <si>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</si>
  <si>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</si>
  <si>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</si>
  <si>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</si>
  <si>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</si>
  <si>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</si>
  <si>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</si>
  <si>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</si>
  <si>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</si>
  <si>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</si>
  <si>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</si>
  <si>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</si>
  <si>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</si>
  <si>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</si>
  <si>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</si>
  <si>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</si>
  <si>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</si>
  <si>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</si>
  <si>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</si>
  <si>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</si>
  <si>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</si>
  <si>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</si>
  <si>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</si>
  <si>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</si>
  <si>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</si>
  <si>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</si>
  <si>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</si>
  <si>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</si>
  <si>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</si>
  <si>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</si>
  <si>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</si>
  <si>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</si>
  <si>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</si>
  <si>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</si>
  <si>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</si>
  <si>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</si>
  <si>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</si>
  <si>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</si>
  <si>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</si>
  <si>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</si>
  <si>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</si>
  <si>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</si>
  <si>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</si>
  <si>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</si>
  <si>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</si>
  <si>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</si>
  <si>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</si>
  <si>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</si>
  <si>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</si>
  <si>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</si>
  <si>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</si>
  <si>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</si>
  <si>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</si>
  <si>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</si>
  <si>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</si>
  <si>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</si>
  <si>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</si>
  <si>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</si>
  <si>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</si>
  <si>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</si>
  <si>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</si>
  <si>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</si>
  <si>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</si>
  <si>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</si>
  <si>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</si>
  <si>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</si>
  <si>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</si>
  <si>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</si>
  <si>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</si>
  <si>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</si>
  <si>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</si>
  <si>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</si>
  <si>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</si>
  <si>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</si>
  <si>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</si>
  <si>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</si>
  <si>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</si>
  <si>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</si>
  <si>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</si>
  <si>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</si>
  <si>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</si>
  <si>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</si>
  <si>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</si>
  <si>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</si>
  <si>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</si>
  <si>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</si>
  <si>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</si>
  <si>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</si>
  <si>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</si>
  <si>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</si>
  <si>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</si>
  <si>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</si>
  <si>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</si>
  <si>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</si>
  <si>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</si>
  <si>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</si>
  <si>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</si>
  <si>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</si>
  <si>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</si>
  <si>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</si>
  <si>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</si>
  <si>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</si>
  <si>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</si>
  <si>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</si>
  <si>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</si>
  <si>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</si>
  <si>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</si>
  <si>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</si>
  <si>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</si>
  <si>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</si>
  <si>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</si>
  <si>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</si>
  <si>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</si>
  <si>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</si>
  <si>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</si>
  <si>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</si>
  <si>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</si>
  <si>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</si>
  <si>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</si>
  <si>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</si>
  <si>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</si>
  <si>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</si>
  <si>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</si>
  <si>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</si>
  <si>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</si>
  <si>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</si>
  <si>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</si>
  <si>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</si>
  <si>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</si>
  <si>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</si>
  <si>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</si>
  <si>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</si>
  <si>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</si>
  <si>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</si>
  <si>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</si>
  <si>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</si>
  <si>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</si>
  <si>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</si>
  <si>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</si>
  <si>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</si>
  <si>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</si>
  <si>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</si>
  <si>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</si>
  <si>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</si>
  <si>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</si>
  <si>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</si>
  <si>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</si>
  <si>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</si>
  <si>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</si>
  <si>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</si>
  <si>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</si>
  <si>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</si>
  <si>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</si>
  <si>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</si>
  <si>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</si>
  <si>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</si>
  <si>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</si>
  <si>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</si>
  <si>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</si>
  <si>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</si>
  <si>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</si>
  <si>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</si>
  <si>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</si>
  <si>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</si>
  <si>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</si>
  <si>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</si>
  <si>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</si>
  <si>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</si>
  <si>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</si>
  <si>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</si>
  <si>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</si>
  <si>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</si>
  <si>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</si>
  <si>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</si>
  <si>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</si>
  <si>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</si>
  <si>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</si>
  <si>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</si>
  <si>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</si>
  <si>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</si>
  <si>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</si>
  <si>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</si>
  <si>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</si>
  <si>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</si>
  <si>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</si>
  <si>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</si>
  <si>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</si>
  <si>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</si>
  <si>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</si>
  <si>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</si>
  <si>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</si>
  <si>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</si>
  <si>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</si>
  <si>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</si>
  <si>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</si>
  <si>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</si>
  <si>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</si>
  <si>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</si>
  <si>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</si>
  <si>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</si>
  <si>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</si>
  <si>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</si>
  <si>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</si>
  <si>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</si>
  <si>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</si>
  <si>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</si>
  <si>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</si>
  <si>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</si>
  <si>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</si>
  <si>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</si>
  <si>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</si>
  <si>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</si>
  <si>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</si>
  <si>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</si>
  <si>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</si>
  <si>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</si>
  <si>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</si>
  <si>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</si>
  <si>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</si>
  <si>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</si>
  <si>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</si>
  <si>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</si>
  <si>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</si>
  <si>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</si>
  <si>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</si>
  <si>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</si>
  <si>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</si>
  <si>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</si>
  <si>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</si>
  <si>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</si>
  <si>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</si>
  <si>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</si>
  <si>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</si>
  <si>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</si>
  <si>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</si>
  <si>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</si>
  <si>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</si>
  <si>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</si>
  <si>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</si>
  <si>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</si>
  <si>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</si>
  <si>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</si>
  <si>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</si>
  <si>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</si>
  <si>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</si>
  <si>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</si>
  <si>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</si>
  <si>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</si>
  <si>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</si>
  <si>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</si>
  <si>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</si>
  <si>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</si>
  <si>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</si>
  <si>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</si>
  <si>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</si>
  <si>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</si>
  <si>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</si>
  <si>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</si>
  <si>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</si>
  <si>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</si>
  <si>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</si>
  <si>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</si>
  <si>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</si>
  <si>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</si>
  <si>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</si>
  <si>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</si>
  <si>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</si>
  <si>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</si>
  <si>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</si>
  <si>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</si>
  <si>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</si>
  <si>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</si>
  <si>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</si>
  <si>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</si>
  <si>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</si>
  <si>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</si>
  <si>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</si>
  <si>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</si>
  <si>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</si>
  <si>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</si>
  <si>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</si>
  <si>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</si>
  <si>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</si>
  <si>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</si>
  <si>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</si>
  <si>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</si>
  <si>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</si>
  <si>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</si>
  <si>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</si>
  <si>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</si>
  <si>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</si>
  <si>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</si>
  <si>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</si>
  <si>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</si>
  <si>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</si>
  <si>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</si>
  <si>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</si>
  <si>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</si>
  <si>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</si>
  <si>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</si>
  <si>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</si>
  <si>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</si>
  <si>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</si>
  <si>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</si>
  <si>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</si>
  <si>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</si>
  <si>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</si>
  <si>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</si>
  <si>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</si>
  <si>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</si>
  <si>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</si>
  <si>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</si>
  <si>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</si>
  <si>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</si>
  <si>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</si>
  <si>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</si>
  <si>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</si>
  <si>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</si>
  <si>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</si>
  <si>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</si>
  <si>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</si>
  <si>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</si>
  <si>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</si>
  <si>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</si>
  <si>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</si>
  <si>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</si>
  <si>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</si>
  <si>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</si>
  <si>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</si>
  <si>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</si>
  <si>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</si>
  <si>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</si>
  <si>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</si>
  <si>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</si>
  <si>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</si>
  <si>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</si>
  <si>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</si>
  <si>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</si>
  <si>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</si>
  <si>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</si>
  <si>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</si>
  <si>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</si>
  <si>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</si>
  <si>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</si>
  <si>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</si>
  <si>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</si>
  <si>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</si>
  <si>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</si>
  <si>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</si>
  <si>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</si>
  <si>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</si>
  <si>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</si>
  <si>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</si>
  <si>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</si>
  <si>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</si>
  <si>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</si>
  <si>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</si>
  <si>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</si>
  <si>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</si>
  <si>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</si>
  <si>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</si>
  <si>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</si>
  <si>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</si>
  <si>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</si>
  <si>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</si>
  <si>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</si>
  <si>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</si>
  <si>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</si>
  <si>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</si>
  <si>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</si>
  <si>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</si>
  <si>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</si>
  <si>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</si>
  <si>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</si>
  <si>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</si>
  <si>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</si>
  <si>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</si>
  <si>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</si>
  <si>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</si>
  <si>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</si>
  <si>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</si>
  <si>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</si>
  <si>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</si>
  <si>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</si>
  <si>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</si>
  <si>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</si>
  <si>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</si>
  <si>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</si>
  <si>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</si>
  <si>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</si>
  <si>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</si>
  <si>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</si>
  <si>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</si>
  <si>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</si>
  <si>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</si>
  <si>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</si>
  <si>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</si>
  <si>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</si>
  <si>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</si>
  <si>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</si>
  <si>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</si>
  <si>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</si>
  <si>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</si>
  <si>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</si>
  <si>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</si>
  <si>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</si>
  <si>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</si>
  <si>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</si>
  <si>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</si>
  <si>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</si>
  <si>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</si>
  <si>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</si>
  <si>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</si>
  <si>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</si>
  <si>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</si>
  <si>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</si>
  <si>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</si>
  <si>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</si>
  <si>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</si>
  <si>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</si>
  <si>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</si>
  <si>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</si>
  <si>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</si>
  <si>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</si>
  <si>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</si>
  <si>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</si>
  <si>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</si>
  <si>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</si>
  <si>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</si>
  <si>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</si>
  <si>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</si>
  <si>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</si>
  <si>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</si>
  <si>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</si>
  <si>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</si>
  <si>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</si>
  <si>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</si>
  <si>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</si>
  <si>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</si>
  <si>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</si>
  <si>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</si>
  <si>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</si>
  <si>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</si>
  <si>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</si>
  <si>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</si>
  <si>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</si>
  <si>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</si>
  <si>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</si>
  <si>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</si>
  <si>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</si>
  <si>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</si>
  <si>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</si>
  <si>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</si>
  <si>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</si>
  <si>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</si>
  <si>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</si>
  <si>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</si>
  <si>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</si>
  <si>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</si>
  <si>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</si>
  <si>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</si>
  <si>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</si>
  <si>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</si>
  <si>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</si>
  <si>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</si>
  <si>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</si>
  <si>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</si>
  <si>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</si>
  <si>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</si>
  <si>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</si>
  <si>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</si>
  <si>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</si>
  <si>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</si>
  <si>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</si>
  <si>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</si>
  <si>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</si>
  <si>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</si>
  <si>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</si>
  <si>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</si>
  <si>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</si>
  <si>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</si>
  <si>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</si>
  <si>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</si>
  <si>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</si>
  <si>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</si>
  <si>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</si>
  <si>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</si>
  <si>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</si>
  <si>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</si>
  <si>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</si>
  <si>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</si>
  <si>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</si>
  <si>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</si>
  <si>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</si>
  <si>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</si>
  <si>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</si>
  <si>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</si>
  <si>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</si>
  <si>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</si>
  <si>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</si>
  <si>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</si>
  <si>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</si>
  <si>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</si>
  <si>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</si>
  <si>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</si>
  <si>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</si>
  <si>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</si>
  <si>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</si>
  <si>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</si>
  <si>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</si>
  <si>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</si>
  <si>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</si>
  <si>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</si>
  <si>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</si>
  <si>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</si>
  <si>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</si>
  <si>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</si>
  <si>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</si>
  <si>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</si>
  <si>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</si>
  <si>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</si>
  <si>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</si>
  <si>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</si>
  <si>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</si>
  <si>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</si>
  <si>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</si>
  <si>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</si>
  <si>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</si>
  <si>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</si>
  <si>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</si>
  <si>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</si>
  <si>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</si>
  <si>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</si>
  <si>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</si>
  <si>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</si>
  <si>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</si>
  <si>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</si>
  <si>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</si>
  <si>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</si>
  <si>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</si>
  <si>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</si>
  <si>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</si>
  <si>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</si>
  <si>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</si>
  <si>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</si>
  <si>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</si>
  <si>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</si>
  <si>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</si>
  <si>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</si>
  <si>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</si>
  <si>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</si>
  <si>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</si>
  <si>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</si>
  <si>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</si>
  <si>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</si>
  <si>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</si>
  <si>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</si>
  <si>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</si>
  <si>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</si>
  <si>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</si>
  <si>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</si>
  <si>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</si>
  <si>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</si>
  <si>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</si>
  <si>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</si>
  <si>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</si>
  <si>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</si>
  <si>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</si>
  <si>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</si>
  <si>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</si>
  <si>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</si>
  <si>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</si>
  <si>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</si>
  <si>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</si>
  <si>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</si>
  <si>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</si>
  <si>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</si>
  <si>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</si>
  <si>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</si>
  <si>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</si>
  <si>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</si>
  <si>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</si>
  <si>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</si>
  <si>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</si>
  <si>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</si>
  <si>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</si>
  <si>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</si>
  <si>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</si>
  <si>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</si>
  <si>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</si>
  <si>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</si>
  <si>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</si>
  <si>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</si>
  <si>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</si>
  <si>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</si>
  <si>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</si>
  <si>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</si>
  <si>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</si>
  <si>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</si>
  <si>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</si>
  <si>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</si>
  <si>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</si>
  <si>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</si>
  <si>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</si>
  <si>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</si>
  <si>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</si>
  <si>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</si>
  <si>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</si>
  <si>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</si>
  <si>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</si>
  <si>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</si>
  <si>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</si>
  <si>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</si>
  <si>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</si>
  <si>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</si>
  <si>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</si>
  <si>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</si>
  <si>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</si>
  <si>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</si>
  <si>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</si>
  <si>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</si>
  <si>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</si>
  <si>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</si>
  <si>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</si>
  <si>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</si>
  <si>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</si>
  <si>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</si>
  <si>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</si>
  <si>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</si>
  <si>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</si>
  <si>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</si>
  <si>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</si>
  <si>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</si>
  <si>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</si>
  <si>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</si>
  <si>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</si>
  <si>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</si>
  <si>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</si>
  <si>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</si>
  <si>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</si>
  <si>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</si>
  <si>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</si>
  <si>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</si>
  <si>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</si>
  <si>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</si>
  <si>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</si>
  <si>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</si>
  <si>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</si>
  <si>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</si>
  <si>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</si>
  <si>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</si>
  <si>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</si>
  <si>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</si>
  <si>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</si>
  <si>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</si>
  <si>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</si>
  <si>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</si>
  <si>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</si>
  <si>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</si>
  <si>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</si>
  <si>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</si>
  <si>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</si>
  <si>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</si>
  <si>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</si>
  <si>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</si>
  <si>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</si>
  <si>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</si>
  <si>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</si>
  <si>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</si>
  <si>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</si>
  <si>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</si>
  <si>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</si>
  <si>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</si>
  <si>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</si>
  <si>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</si>
  <si>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</si>
  <si>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</si>
  <si>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</si>
  <si>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</si>
  <si>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</si>
  <si>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</si>
  <si>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</si>
  <si>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</si>
  <si>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</si>
  <si>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</si>
  <si>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</si>
  <si>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</si>
  <si>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</si>
  <si>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</si>
  <si>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</si>
  <si>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</si>
  <si>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</si>
  <si>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</si>
  <si>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</si>
  <si>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</si>
  <si>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</si>
  <si>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</si>
  <si>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</si>
  <si>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</si>
  <si>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</si>
  <si>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</si>
  <si>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</si>
  <si>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</si>
  <si>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</si>
  <si>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</si>
  <si>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</si>
  <si>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</si>
  <si>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</si>
  <si>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</si>
  <si>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</si>
  <si>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</si>
  <si>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</si>
  <si>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</si>
  <si>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</si>
  <si>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</si>
  <si>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</si>
  <si>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</si>
  <si>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</si>
  <si>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</si>
  <si>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</si>
  <si>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</si>
  <si>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</si>
  <si>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</si>
  <si>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</si>
  <si>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</si>
  <si>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</si>
  <si>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</si>
  <si>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</si>
  <si>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</si>
  <si>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</si>
  <si>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</si>
  <si>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</si>
  <si>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</si>
  <si>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</si>
  <si>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</si>
  <si>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</si>
  <si>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</si>
  <si>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</si>
  <si>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</si>
  <si>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</si>
  <si>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</si>
  <si>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</si>
  <si>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</si>
  <si>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</si>
  <si>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</si>
  <si>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</si>
  <si>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</si>
  <si>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</si>
  <si>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</si>
  <si>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</si>
  <si>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</si>
  <si>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</si>
  <si>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</si>
  <si>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</si>
  <si>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</si>
  <si>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</si>
  <si>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</si>
  <si>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</si>
  <si>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</si>
  <si>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</si>
  <si>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</si>
  <si>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</si>
  <si>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</si>
  <si>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</si>
  <si>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</si>
  <si>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</si>
  <si>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</si>
  <si>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</si>
  <si>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</si>
  <si>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</si>
  <si>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</si>
  <si>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</si>
  <si>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</si>
  <si>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</si>
  <si>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</si>
  <si>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</si>
  <si>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</si>
  <si>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</si>
  <si>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</si>
  <si>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</si>
  <si>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</si>
  <si>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</si>
  <si>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</si>
  <si>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</si>
  <si>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</si>
  <si>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</si>
  <si>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</si>
  <si>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</si>
  <si>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</si>
  <si>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</si>
  <si>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</si>
  <si>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</si>
  <si>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</si>
  <si>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</si>
  <si>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</si>
  <si>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</si>
  <si>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</si>
  <si>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</si>
  <si>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</si>
  <si>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</si>
  <si>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</si>
  <si>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</si>
  <si>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</si>
  <si>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</si>
  <si>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</si>
  <si>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</si>
  <si>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</si>
  <si>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</si>
  <si>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</si>
  <si>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</si>
  <si>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</si>
  <si>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</si>
  <si>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</si>
  <si>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</si>
  <si>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</si>
  <si>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</si>
  <si>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</si>
  <si>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</si>
  <si>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</si>
  <si>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</si>
  <si>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</si>
  <si>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</si>
  <si>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</si>
  <si>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</si>
  <si>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</si>
  <si>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</si>
  <si>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</si>
  <si>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</si>
  <si>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</si>
  <si>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</si>
  <si>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</si>
  <si>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</si>
  <si>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</si>
  <si>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</si>
  <si>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</si>
  <si>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</si>
  <si>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</si>
  <si>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</si>
  <si>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</si>
  <si>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</si>
  <si>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</si>
  <si>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</si>
  <si>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</si>
  <si>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</si>
  <si>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</si>
  <si>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</si>
  <si>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</si>
  <si>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</si>
  <si>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</si>
  <si>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</si>
  <si>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</si>
  <si>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</si>
  <si>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</si>
  <si>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</si>
  <si>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</si>
  <si>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</si>
  <si>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</si>
  <si>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</si>
  <si>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</si>
  <si>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</si>
  <si>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</si>
  <si>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</si>
  <si>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</si>
  <si>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</si>
  <si>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</si>
  <si>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</si>
  <si>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</si>
  <si>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</si>
  <si>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</si>
  <si>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</si>
  <si>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</si>
  <si>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</si>
  <si>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</si>
  <si>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</si>
  <si>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</si>
  <si>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</si>
  <si>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</si>
  <si>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</si>
  <si>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</si>
  <si>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</si>
  <si>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</si>
  <si>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</si>
  <si>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</si>
  <si>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</si>
  <si>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</si>
  <si>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</si>
  <si>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</si>
  <si>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</si>
  <si>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</si>
  <si>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</si>
  <si>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</si>
  <si>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</si>
  <si>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</si>
  <si>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</si>
  <si>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</si>
  <si>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</si>
  <si>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</si>
  <si>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</si>
  <si>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</si>
  <si>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</si>
  <si>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</si>
  <si>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</si>
  <si>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</si>
  <si>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</si>
  <si>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</si>
  <si>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</si>
  <si>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</si>
  <si>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</si>
  <si>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</si>
  <si>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</si>
  <si>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</si>
  <si>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</si>
  <si>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</si>
  <si>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</si>
  <si>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</si>
  <si>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</si>
  <si>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</si>
  <si>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</si>
  <si>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</si>
  <si>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</si>
  <si>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</si>
  <si>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</si>
  <si>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</si>
  <si>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</si>
  <si>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</si>
  <si>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</si>
  <si>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</si>
  <si>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</si>
  <si>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</si>
  <si>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</si>
  <si>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</si>
  <si>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</si>
  <si>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</si>
  <si>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</si>
  <si>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</si>
  <si>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</si>
  <si>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</si>
  <si>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</si>
  <si>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</si>
  <si>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</si>
  <si>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</si>
  <si>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</si>
  <si>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</si>
  <si>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</si>
  <si>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</si>
  <si>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</si>
  <si>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</si>
  <si>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</si>
  <si>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</si>
  <si>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</si>
  <si>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</si>
  <si>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</si>
  <si>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</si>
  <si>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</si>
  <si>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</si>
  <si>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</si>
  <si>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</si>
  <si>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</si>
  <si>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</si>
  <si>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</si>
  <si>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</si>
  <si>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</si>
  <si>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</si>
  <si>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</si>
  <si>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</si>
  <si>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</si>
  <si>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</si>
  <si>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</si>
  <si>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</si>
  <si>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</si>
  <si>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</si>
  <si>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</si>
  <si>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</si>
  <si>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</si>
  <si>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</si>
  <si>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</si>
  <si>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</si>
  <si>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</si>
  <si>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</si>
  <si>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</si>
  <si>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</si>
  <si>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</si>
  <si>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</si>
  <si>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</si>
  <si>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</si>
  <si>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</si>
  <si>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</si>
  <si>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</si>
  <si>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</si>
  <si>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</si>
  <si>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</si>
  <si>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</si>
  <si>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</si>
  <si>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</si>
  <si>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</si>
  <si>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</si>
  <si>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</si>
  <si>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</si>
  <si>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</si>
  <si>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</si>
  <si>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</si>
  <si>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</si>
  <si>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</si>
  <si>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</si>
  <si>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</si>
  <si>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</si>
  <si>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</si>
  <si>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</si>
  <si>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</si>
  <si>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</si>
  <si>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</si>
  <si>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</si>
  <si>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</si>
  <si>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</si>
  <si>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</si>
  <si>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</si>
  <si>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</si>
  <si>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</si>
  <si>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</si>
  <si>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</si>
  <si>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</si>
  <si>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</si>
  <si>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</si>
  <si>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</si>
  <si>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</si>
  <si>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</si>
  <si>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</si>
  <si>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</si>
  <si>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</si>
  <si>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</si>
  <si>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</si>
  <si>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</si>
  <si>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</si>
  <si>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</si>
  <si>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</si>
  <si>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</si>
  <si>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</si>
  <si>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</si>
  <si>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</si>
  <si>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</si>
  <si>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</si>
  <si>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</si>
  <si>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</si>
  <si>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</si>
  <si>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</si>
  <si>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</si>
  <si>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</si>
  <si>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</si>
  <si>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</si>
  <si>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</si>
  <si>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</si>
  <si>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</si>
  <si>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</si>
  <si>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</si>
  <si>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</si>
  <si>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</si>
  <si>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</si>
  <si>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</si>
  <si>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</si>
  <si>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</si>
  <si>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</si>
  <si>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</si>
  <si>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</si>
  <si>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</si>
  <si>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</si>
  <si>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</si>
  <si>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</si>
  <si>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</si>
  <si>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</si>
  <si>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</si>
  <si>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</si>
  <si>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</si>
  <si>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</si>
  <si>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</si>
  <si>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</si>
  <si>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</si>
  <si>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</si>
  <si>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</si>
  <si>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</si>
  <si>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</si>
  <si>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</si>
  <si>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</si>
  <si>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</si>
  <si>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</si>
  <si>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</si>
  <si>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</si>
  <si>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</si>
  <si>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</si>
  <si>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</si>
  <si>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</si>
  <si>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</si>
  <si>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</si>
  <si>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</si>
  <si>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</si>
  <si>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</si>
  <si>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</si>
  <si>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</si>
  <si>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</si>
  <si>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</si>
  <si>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</si>
  <si>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</si>
  <si>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</si>
  <si>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</si>
  <si>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</si>
  <si>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</si>
  <si>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</si>
  <si>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</si>
  <si>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</si>
  <si>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</si>
  <si>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</si>
  <si>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</si>
  <si>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</si>
  <si>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</si>
  <si>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</si>
  <si>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</si>
  <si>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</si>
  <si>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</si>
  <si>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</si>
  <si>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</si>
  <si>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</si>
  <si>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</si>
  <si>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</si>
  <si>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</si>
  <si>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</si>
  <si>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</si>
  <si>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</si>
  <si>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</si>
  <si>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</si>
  <si>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</si>
  <si>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</si>
  <si>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</si>
  <si>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</si>
  <si>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</si>
  <si>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</si>
  <si>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</si>
  <si>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</si>
  <si>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</si>
  <si>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</si>
  <si>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</si>
  <si>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</si>
  <si>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</si>
  <si>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</si>
  <si>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</si>
  <si>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</si>
  <si>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</si>
  <si>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</si>
  <si>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</si>
  <si>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</si>
  <si>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</si>
  <si>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</si>
  <si>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</si>
  <si>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</si>
  <si>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</si>
  <si>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</si>
  <si>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</si>
  <si>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</si>
  <si>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</si>
  <si>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</si>
  <si>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</si>
  <si>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</si>
  <si>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</si>
  <si>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</si>
  <si>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</si>
  <si>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</si>
  <si>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</si>
  <si>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</si>
  <si>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</si>
  <si>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</si>
  <si>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</si>
  <si>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</si>
  <si>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</si>
  <si>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</si>
  <si>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</si>
  <si>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</si>
  <si>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</si>
  <si>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</si>
  <si>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</si>
  <si>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</si>
  <si>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</si>
  <si>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</si>
  <si>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</si>
  <si>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</si>
  <si>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</si>
  <si>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</si>
  <si>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</si>
  <si>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</si>
  <si>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</si>
  <si>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</si>
  <si>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</si>
  <si>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</si>
  <si>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</si>
  <si>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</si>
  <si>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</si>
  <si>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</si>
  <si>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</si>
  <si>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</si>
  <si>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</si>
  <si>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</si>
  <si>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</si>
  <si>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</si>
  <si>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</si>
  <si>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</si>
  <si>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</si>
  <si>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</si>
  <si>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</si>
  <si>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</si>
  <si>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</si>
  <si>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</si>
  <si>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</si>
  <si>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</si>
  <si>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</si>
  <si>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</si>
  <si>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</si>
  <si>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</si>
  <si>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</si>
  <si>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</si>
  <si>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</si>
  <si>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</si>
  <si>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</si>
  <si>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</si>
  <si>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</si>
  <si>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</si>
  <si>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</si>
  <si>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</si>
  <si>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</si>
  <si>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</si>
  <si>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</si>
  <si>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</si>
  <si>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</si>
  <si>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</si>
  <si>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</si>
  <si>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</si>
  <si>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</si>
  <si>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</si>
  <si>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</si>
  <si>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</si>
  <si>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</si>
  <si>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</si>
  <si>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</si>
  <si>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</si>
  <si>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</si>
  <si>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</si>
  <si>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</si>
  <si>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</si>
  <si>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</si>
  <si>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</si>
  <si>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</si>
  <si>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</si>
  <si>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</si>
  <si>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</si>
  <si>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</si>
  <si>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</si>
  <si>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</si>
  <si>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</si>
  <si>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</si>
  <si>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</si>
  <si>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</si>
  <si>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</si>
  <si>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</si>
  <si>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</si>
  <si>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</si>
  <si>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</si>
  <si>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</si>
  <si>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</si>
  <si>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</si>
  <si>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</si>
  <si>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</si>
  <si>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</si>
  <si>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</si>
  <si>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</si>
  <si>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</si>
  <si>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</si>
  <si>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</si>
  <si>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</si>
  <si>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</si>
  <si>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</si>
  <si>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</si>
  <si>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</si>
  <si>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</si>
  <si>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</si>
  <si>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</si>
  <si>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</si>
  <si>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</si>
  <si>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</si>
  <si>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</si>
  <si>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</si>
  <si>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</si>
  <si>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</si>
  <si>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</si>
  <si>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</si>
  <si>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</si>
  <si>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</si>
  <si>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</si>
  <si>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</si>
  <si>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</si>
  <si>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</si>
  <si>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</si>
  <si>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</si>
  <si>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</si>
  <si>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</si>
  <si>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</si>
  <si>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</si>
  <si>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</si>
  <si>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</si>
  <si>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</si>
  <si>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</si>
  <si>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</si>
  <si>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</si>
  <si>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</si>
  <si>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</si>
  <si>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</si>
  <si>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</si>
  <si>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</si>
  <si>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</si>
  <si>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</si>
  <si>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</si>
  <si>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</si>
  <si>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</si>
  <si>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</si>
  <si>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</si>
  <si>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</si>
  <si>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</si>
  <si>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</si>
  <si>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</si>
  <si>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</si>
  <si>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</si>
  <si>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</si>
  <si>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</si>
  <si>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</si>
  <si>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</si>
  <si>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</si>
  <si>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</si>
  <si>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</si>
  <si>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</si>
  <si>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</si>
  <si>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</si>
  <si>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</si>
  <si>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</si>
  <si>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</si>
  <si>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</si>
  <si>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</si>
  <si>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</si>
  <si>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</si>
  <si>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</si>
  <si>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</si>
  <si>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</si>
  <si>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</si>
  <si>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</si>
  <si>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</si>
  <si>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</si>
  <si>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</si>
  <si>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</si>
  <si>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</si>
  <si>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</si>
  <si>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</si>
  <si>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</si>
  <si>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</si>
  <si>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</si>
  <si>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</si>
  <si>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</si>
  <si>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</si>
  <si>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</si>
  <si>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</si>
  <si>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</si>
  <si>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</si>
  <si>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</si>
  <si>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</si>
  <si>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</si>
  <si>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</si>
  <si>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</si>
  <si>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</si>
  <si>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</si>
  <si>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</si>
  <si>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</si>
  <si>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</si>
  <si>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</si>
  <si>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</si>
  <si>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</si>
  <si>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</si>
  <si>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</si>
  <si>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</si>
  <si>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</si>
  <si>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</si>
  <si>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</si>
  <si>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</si>
  <si>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</si>
  <si>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</si>
  <si>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</si>
  <si>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</si>
  <si>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</si>
  <si>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</si>
  <si>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</si>
  <si>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</si>
  <si>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</si>
  <si>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</si>
  <si>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</si>
  <si>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</si>
  <si>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</si>
  <si>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</si>
  <si>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</si>
  <si>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</si>
  <si>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</si>
  <si>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</si>
  <si>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</si>
  <si>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</si>
  <si>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</si>
  <si>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</si>
  <si>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</si>
  <si>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</si>
  <si>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</si>
  <si>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</si>
  <si>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</si>
  <si>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</si>
  <si>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</si>
  <si>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</si>
  <si>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</si>
  <si>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</si>
  <si>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</si>
  <si>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</si>
  <si>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</si>
  <si>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</si>
  <si>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</si>
  <si>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</si>
  <si>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</si>
  <si>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</si>
  <si>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</si>
  <si>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</si>
  <si>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</si>
  <si>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</si>
  <si>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</si>
  <si>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</si>
  <si>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</si>
  <si>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</si>
  <si>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</si>
  <si>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</si>
  <si>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</si>
  <si>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</si>
  <si>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</si>
  <si>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</si>
  <si>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</si>
  <si>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</si>
  <si>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</si>
  <si>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</si>
  <si>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</si>
  <si>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</si>
  <si>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</si>
  <si>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</si>
  <si>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</si>
  <si>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</si>
  <si>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</si>
  <si>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</si>
  <si>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</si>
  <si>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</si>
  <si>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</si>
  <si>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</si>
  <si>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</si>
  <si>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</si>
  <si>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</si>
  <si>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</si>
  <si>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</si>
  <si>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</si>
  <si>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</si>
  <si>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</si>
  <si>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</si>
  <si>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</si>
  <si>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</si>
  <si>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</si>
  <si>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</si>
  <si>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</si>
  <si>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</si>
  <si>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</si>
  <si>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</si>
  <si>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</si>
  <si>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</si>
  <si>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</si>
  <si>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</si>
  <si>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</si>
  <si>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</si>
  <si>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</si>
  <si>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</si>
  <si>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</si>
  <si>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</si>
  <si>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</si>
  <si>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</si>
  <si>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</si>
  <si>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</si>
  <si>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</si>
  <si>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</si>
  <si>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</si>
  <si>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</si>
  <si>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</si>
  <si>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</si>
  <si>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</si>
  <si>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</si>
  <si>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</si>
  <si>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</si>
  <si>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</si>
  <si>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</si>
  <si>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</si>
  <si>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</si>
  <si>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</si>
  <si>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</si>
  <si>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</si>
  <si>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</si>
  <si>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</si>
  <si>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</si>
  <si>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</si>
  <si>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</si>
  <si>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</si>
  <si>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</si>
  <si>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</si>
  <si>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</si>
  <si>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</si>
  <si>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</si>
  <si>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</si>
  <si>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</si>
  <si>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</si>
  <si>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</si>
  <si>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</si>
  <si>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</si>
  <si>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</si>
  <si>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</si>
  <si>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</si>
  <si>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</si>
  <si>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</si>
  <si>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</si>
  <si>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</si>
  <si>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</si>
  <si>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</si>
  <si>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</si>
  <si>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</si>
  <si>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</si>
  <si>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</si>
  <si>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</si>
  <si>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</si>
  <si>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</si>
  <si>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</si>
  <si>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</si>
  <si>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</si>
  <si>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</si>
  <si>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</si>
  <si>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</si>
  <si>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</si>
  <si>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</si>
  <si>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</si>
  <si>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</si>
  <si>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</si>
  <si>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</si>
  <si>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</si>
  <si>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</si>
  <si>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</si>
  <si>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</si>
  <si>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</si>
  <si>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</si>
  <si>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</si>
  <si>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</si>
  <si>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</si>
  <si>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</si>
  <si>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</si>
  <si>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</si>
  <si>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</si>
  <si>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</si>
  <si>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</si>
  <si>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</si>
  <si>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</si>
  <si>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</si>
  <si>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</si>
  <si>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</si>
  <si>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</si>
  <si>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</si>
  <si>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</si>
  <si>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</si>
  <si>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</si>
  <si>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</si>
  <si>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</si>
  <si>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</si>
  <si>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</si>
  <si>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</si>
  <si>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</si>
  <si>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</si>
  <si>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</si>
  <si>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</si>
  <si>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</si>
  <si>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</si>
  <si>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</si>
  <si>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</si>
  <si>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</si>
  <si>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</si>
  <si>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</si>
  <si>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</si>
  <si>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</si>
  <si>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</si>
  <si>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</si>
  <si>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</si>
  <si>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</si>
  <si>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</si>
  <si>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</si>
  <si>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</si>
  <si>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</si>
  <si>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</si>
  <si>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</si>
  <si>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</si>
  <si>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</si>
  <si>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</si>
  <si>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</si>
  <si>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</si>
  <si>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</si>
  <si>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</si>
  <si>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</si>
  <si>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</si>
  <si>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</si>
  <si>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</si>
  <si>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</si>
  <si>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</si>
  <si>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</si>
  <si>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</si>
  <si>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</si>
  <si>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</si>
  <si>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</si>
  <si>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</si>
  <si>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</si>
  <si>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</si>
  <si>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</si>
  <si>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</si>
  <si>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</si>
  <si>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</si>
  <si>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</si>
  <si>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</si>
  <si>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</si>
  <si>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</si>
  <si>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</si>
  <si>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</si>
  <si>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</si>
  <si>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</si>
  <si>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</si>
  <si>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</si>
  <si>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</si>
  <si>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</si>
  <si>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</si>
  <si>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</si>
  <si>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</si>
  <si>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</si>
  <si>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</si>
  <si>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</si>
  <si>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</si>
  <si>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</si>
  <si>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</si>
  <si>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</si>
  <si>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</si>
  <si>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</si>
  <si>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</si>
  <si>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</si>
  <si>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</si>
  <si>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</si>
  <si>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</si>
  <si>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</si>
  <si>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</si>
  <si>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</si>
  <si>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</si>
  <si>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</si>
  <si>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</si>
  <si>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</si>
  <si>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</si>
  <si>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</si>
  <si>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</si>
  <si>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</si>
  <si>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</si>
  <si>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</si>
  <si>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</si>
  <si>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</si>
  <si>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</si>
  <si>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</si>
  <si>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</si>
  <si>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</si>
  <si>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</si>
  <si>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</si>
  <si>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</si>
  <si>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</si>
  <si>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</si>
  <si>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</si>
  <si>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</si>
  <si>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</si>
  <si>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</si>
  <si>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</si>
  <si>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</si>
  <si>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</si>
  <si>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</si>
  <si>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</si>
  <si>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</si>
  <si>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</si>
  <si>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</si>
  <si>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</si>
  <si>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</si>
  <si>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</si>
  <si>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</si>
  <si>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</si>
  <si>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</si>
  <si>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</si>
  <si>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</si>
  <si>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</si>
  <si>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</si>
  <si>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</si>
  <si>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</si>
  <si>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</si>
  <si>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</si>
  <si>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</si>
  <si>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</si>
  <si>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</si>
  <si>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</si>
  <si>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</si>
  <si>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</si>
  <si>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</si>
  <si>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</si>
  <si>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</si>
  <si>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</si>
  <si>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</si>
  <si>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</si>
  <si>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</si>
  <si>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</si>
  <si>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</si>
  <si>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</si>
  <si>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</si>
  <si>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</si>
  <si>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</si>
  <si>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</si>
  <si>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</si>
  <si>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</si>
  <si>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</si>
  <si>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</si>
  <si>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</si>
  <si>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</si>
  <si>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</si>
  <si>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</si>
  <si>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</si>
  <si>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</si>
  <si>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</si>
  <si>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</si>
  <si>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</si>
  <si>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</si>
  <si>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</si>
  <si>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</si>
  <si>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</si>
  <si>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</si>
  <si>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</si>
  <si>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</si>
  <si>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</si>
  <si>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</si>
  <si>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</si>
  <si>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</si>
  <si>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</si>
  <si>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</si>
  <si>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</si>
  <si>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</si>
  <si>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</si>
  <si>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</si>
  <si>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</si>
  <si>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</si>
  <si>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</si>
  <si>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</si>
  <si>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</si>
  <si>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</si>
  <si>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</si>
  <si>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</si>
  <si>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</si>
  <si>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</si>
  <si>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</si>
  <si>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</si>
  <si>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</si>
  <si>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</si>
  <si>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</si>
  <si>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</si>
  <si>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</si>
  <si>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</si>
  <si>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</si>
  <si>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</si>
  <si>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</si>
  <si>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</si>
  <si>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</si>
  <si>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</si>
  <si>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</si>
  <si>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</si>
  <si>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</si>
  <si>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</si>
  <si>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</si>
  <si>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</si>
  <si>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</si>
  <si>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</si>
  <si>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</si>
  <si>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</si>
  <si>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</si>
  <si>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</si>
  <si>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</si>
  <si>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</si>
  <si>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</si>
  <si>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</si>
  <si>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</si>
  <si>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</si>
  <si>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</si>
  <si>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</si>
  <si>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</si>
  <si>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</si>
  <si>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</si>
  <si>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</si>
  <si>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</si>
  <si>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</si>
  <si>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</si>
  <si>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</si>
  <si>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</si>
  <si>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</si>
  <si>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</si>
  <si>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</si>
  <si>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</si>
  <si>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</si>
  <si>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</si>
  <si>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</si>
  <si>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</si>
  <si>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</si>
  <si>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</si>
  <si>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</si>
  <si>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</si>
  <si>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</si>
  <si>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</si>
  <si>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</si>
  <si>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</si>
  <si>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</si>
  <si>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</si>
  <si>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</si>
  <si>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</si>
  <si>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</si>
  <si>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</si>
  <si>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</si>
  <si>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</si>
  <si>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</si>
  <si>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</si>
  <si>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</si>
  <si>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</si>
  <si>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</si>
  <si>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</si>
  <si>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</si>
  <si>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</si>
  <si>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</si>
  <si>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</si>
  <si>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</si>
  <si>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</si>
  <si>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</si>
  <si>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</si>
  <si>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</si>
  <si>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</si>
  <si>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</si>
  <si>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</si>
  <si>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</si>
  <si>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</si>
  <si>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</si>
  <si>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</si>
  <si>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</si>
  <si>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</si>
  <si>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</si>
  <si>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</si>
  <si>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</si>
  <si>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</si>
  <si>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</si>
  <si>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</si>
  <si>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</si>
  <si>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</si>
  <si>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</si>
  <si>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</si>
  <si>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</si>
  <si>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</si>
  <si>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</si>
  <si>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</si>
  <si>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</si>
  <si>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</si>
  <si>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</si>
  <si>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</si>
  <si>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</si>
  <si>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</si>
  <si>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</si>
  <si>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</si>
  <si>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</si>
  <si>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</si>
  <si>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</si>
  <si>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</si>
  <si>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</si>
  <si>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</si>
  <si>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</si>
  <si>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</si>
  <si>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</si>
  <si>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</si>
  <si>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</si>
  <si>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</si>
  <si>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</si>
  <si>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</si>
  <si>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</si>
  <si>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</si>
  <si>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</si>
  <si>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</si>
  <si>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</si>
  <si>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</si>
  <si>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</si>
  <si>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</si>
  <si>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</si>
  <si>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</si>
  <si>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</si>
  <si>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</si>
  <si>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</si>
  <si>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</si>
  <si>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</si>
  <si>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</si>
  <si>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</si>
  <si>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</si>
  <si>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</si>
  <si>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</si>
  <si>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</si>
  <si>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</si>
  <si>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</si>
  <si>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</si>
  <si>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</si>
  <si>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</si>
  <si>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</si>
  <si>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</si>
  <si>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</si>
  <si>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</si>
  <si>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</si>
  <si>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</si>
  <si>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</si>
  <si>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</si>
  <si>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</si>
  <si>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</si>
  <si>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</si>
  <si>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</si>
  <si>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</si>
  <si>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</si>
  <si>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</si>
  <si>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</si>
  <si>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</si>
  <si>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</si>
  <si>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</si>
  <si>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</si>
  <si>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</si>
  <si>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</si>
  <si>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</si>
  <si>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</si>
  <si>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</si>
  <si>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</si>
  <si>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</si>
  <si>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</si>
  <si>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</si>
  <si>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</si>
  <si>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</si>
  <si>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</si>
  <si>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</si>
  <si>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</si>
  <si>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</si>
  <si>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</si>
  <si>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</si>
  <si>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</si>
  <si>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</si>
  <si>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</si>
  <si>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</si>
  <si>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</si>
  <si>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</si>
  <si>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</si>
  <si>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</si>
  <si>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</si>
  <si>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</si>
  <si>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</si>
  <si>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</si>
  <si>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</si>
  <si>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</si>
  <si>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</si>
  <si>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</si>
  <si>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</si>
  <si>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</si>
  <si>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</si>
  <si>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</si>
  <si>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</si>
  <si>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</si>
  <si>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</si>
  <si>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</si>
  <si>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</si>
  <si>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</si>
  <si>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</si>
  <si>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</si>
  <si>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</si>
  <si>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</si>
  <si>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</si>
  <si>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</si>
  <si>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</si>
  <si>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</si>
  <si>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</si>
  <si>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</si>
  <si>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</si>
  <si>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</si>
  <si>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</si>
  <si>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</si>
  <si>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</si>
  <si>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</si>
  <si>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</si>
  <si>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</si>
  <si>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</si>
  <si>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</si>
  <si>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</si>
  <si>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</si>
  <si>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</si>
  <si>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</si>
  <si>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</si>
  <si>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</si>
  <si>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</si>
  <si>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</si>
  <si>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</si>
  <si>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</si>
  <si>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</si>
  <si>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</si>
  <si>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</si>
  <si>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</si>
  <si>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</si>
  <si>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</si>
  <si>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</si>
  <si>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</si>
  <si>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</si>
  <si>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</si>
  <si>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</si>
  <si>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</si>
  <si>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</si>
  <si>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</si>
  <si>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</si>
  <si>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</si>
  <si>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</si>
  <si>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</si>
  <si>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</si>
  <si>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</si>
  <si>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</si>
  <si>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</si>
  <si>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</si>
  <si>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</si>
  <si>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</si>
  <si>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</si>
  <si>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</si>
  <si>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</si>
  <si>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</si>
  <si>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</si>
  <si>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</si>
  <si>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</si>
  <si>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</si>
  <si>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</si>
  <si>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</si>
  <si>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</si>
  <si>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</si>
  <si>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</si>
  <si>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</si>
  <si>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</si>
  <si>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</si>
  <si>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</si>
  <si>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</si>
  <si>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</si>
  <si>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</si>
  <si>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</si>
  <si>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</si>
  <si>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</si>
  <si>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</si>
  <si>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</si>
  <si>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</si>
  <si>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</si>
  <si>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</si>
  <si>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</si>
  <si>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</si>
  <si>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</si>
  <si>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</si>
  <si>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</si>
  <si>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</si>
  <si>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</si>
  <si>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</si>
  <si>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</si>
  <si>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</si>
  <si>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</si>
  <si>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</si>
  <si>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</si>
  <si>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</si>
  <si>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</si>
  <si>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</si>
  <si>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</si>
  <si>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</si>
  <si>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</si>
  <si>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</si>
  <si>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</si>
  <si>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</si>
  <si>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</si>
  <si>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</si>
  <si>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</si>
  <si>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</si>
  <si>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</si>
  <si>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</si>
  <si>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</si>
  <si>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</si>
  <si>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</si>
  <si>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</si>
  <si>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</si>
  <si>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</si>
  <si>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</si>
  <si>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</si>
  <si>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</si>
  <si>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</si>
  <si>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</si>
  <si>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</si>
  <si>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</si>
  <si>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</si>
  <si>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</si>
  <si>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</si>
  <si>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</si>
  <si>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</si>
  <si>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</si>
  <si>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</si>
  <si>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</si>
  <si>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</si>
  <si>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</si>
  <si>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</si>
  <si>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</si>
  <si>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</si>
  <si>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</si>
  <si>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</si>
  <si>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</si>
  <si>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</si>
  <si>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</si>
  <si>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</si>
  <si>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</si>
  <si>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</si>
  <si>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</si>
  <si>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</si>
  <si>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</si>
  <si>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</si>
  <si>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</si>
  <si>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</si>
  <si>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</si>
  <si>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</si>
  <si>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</si>
  <si>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</si>
  <si>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</si>
  <si>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</si>
  <si>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</si>
  <si>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</si>
  <si>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</si>
  <si>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</si>
  <si>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</si>
  <si>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</si>
  <si>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</si>
  <si>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</si>
  <si>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</si>
  <si>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</si>
  <si>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</si>
  <si>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</si>
  <si>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</si>
  <si>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</si>
  <si>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</si>
  <si>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</si>
  <si>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</si>
  <si>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</si>
  <si>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</si>
  <si>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</si>
  <si>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</si>
  <si>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</si>
  <si>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</si>
  <si>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</si>
  <si>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</si>
  <si>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</si>
  <si>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</si>
  <si>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</si>
  <si>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</si>
  <si>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</si>
  <si>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</si>
  <si>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</si>
  <si>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</si>
  <si>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</si>
  <si>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</si>
  <si>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</si>
  <si>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</si>
  <si>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</si>
  <si>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</si>
  <si>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</si>
  <si>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</si>
  <si>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</si>
  <si>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</si>
  <si>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</si>
  <si>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</si>
  <si>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</si>
  <si>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</si>
  <si>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</si>
  <si>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</si>
  <si>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</si>
  <si>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</si>
  <si>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</si>
  <si>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</si>
  <si>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</si>
  <si>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</si>
  <si>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</si>
  <si>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</si>
  <si>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</si>
  <si>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</si>
  <si>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</si>
  <si>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</si>
  <si>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</si>
  <si>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</si>
  <si>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</si>
  <si>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</si>
  <si>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</si>
  <si>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</si>
  <si>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</si>
  <si>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</si>
  <si>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</si>
  <si>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</si>
  <si>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</si>
  <si>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</si>
  <si>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</si>
  <si>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</si>
  <si>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</si>
  <si>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</si>
  <si>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</si>
  <si>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</si>
  <si>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</si>
  <si>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</si>
  <si>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</si>
  <si>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</si>
  <si>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</si>
  <si>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</si>
  <si>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</si>
  <si>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</si>
  <si>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</si>
  <si>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</si>
  <si>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</si>
  <si>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</si>
  <si>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</si>
  <si>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</si>
  <si>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</si>
  <si>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</si>
  <si>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</si>
  <si>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</si>
  <si>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</si>
  <si>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</si>
  <si>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</si>
  <si>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</si>
  <si>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</si>
  <si>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</si>
  <si>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</si>
  <si>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</si>
  <si>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</si>
  <si>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</si>
  <si>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</si>
  <si>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</si>
  <si>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</si>
  <si>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</si>
  <si>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</si>
  <si>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</si>
  <si>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</si>
  <si>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</si>
  <si>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</si>
  <si>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</si>
  <si>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</si>
  <si>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</si>
  <si>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</si>
  <si>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</si>
  <si>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</si>
  <si>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</si>
  <si>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</si>
  <si>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</si>
  <si>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</si>
  <si>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</si>
  <si>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</si>
  <si>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</si>
  <si>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</si>
  <si>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</si>
  <si>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</si>
  <si>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</si>
  <si>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</si>
  <si>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</si>
  <si>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</si>
  <si>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</si>
  <si>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</si>
  <si>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</si>
  <si>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</si>
  <si>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</si>
  <si>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</si>
  <si>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</si>
  <si>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</si>
  <si>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</si>
  <si>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</si>
  <si>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</si>
  <si>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</si>
  <si>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</si>
  <si>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</si>
  <si>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</si>
  <si>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</si>
  <si>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</si>
  <si>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</si>
  <si>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</si>
  <si>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</si>
  <si>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</si>
  <si>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</si>
  <si>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</si>
  <si>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</si>
  <si>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</si>
  <si>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</si>
  <si>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</si>
  <si>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</si>
  <si>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</si>
  <si>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</si>
  <si>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</si>
  <si>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</si>
  <si>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</si>
  <si>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</si>
  <si>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</si>
  <si>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</si>
  <si>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</si>
  <si>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</si>
  <si>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</si>
  <si>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</si>
  <si>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</si>
  <si>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</si>
  <si>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</si>
  <si>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</si>
  <si>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</si>
  <si>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</si>
  <si>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</si>
  <si>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</si>
  <si>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</si>
  <si>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</si>
  <si>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</si>
  <si>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</si>
  <si>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</si>
  <si>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</si>
  <si>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</si>
  <si>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</si>
  <si>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</si>
  <si>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</si>
  <si>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</si>
  <si>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</si>
  <si>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</si>
  <si>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</si>
  <si>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</si>
  <si>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</si>
  <si>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</si>
  <si>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</si>
  <si>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</si>
  <si>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</si>
  <si>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</si>
  <si>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</si>
  <si>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</si>
  <si>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</si>
  <si>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</si>
  <si>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</si>
  <si>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</si>
  <si>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</si>
  <si>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</si>
  <si>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</si>
  <si>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</si>
  <si>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</si>
  <si>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</si>
  <si>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</si>
  <si>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</si>
  <si>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</si>
  <si>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</si>
  <si>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</si>
  <si>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</si>
  <si>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</si>
  <si>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</si>
  <si>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</si>
  <si>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</si>
  <si>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</si>
  <si>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</si>
  <si>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</si>
  <si>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</si>
  <si>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</si>
  <si>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</si>
  <si>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</si>
  <si>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</si>
  <si>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</si>
  <si>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</si>
  <si>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</si>
  <si>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</si>
  <si>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</si>
  <si>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</si>
  <si>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</si>
  <si>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</si>
  <si>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</si>
  <si>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</si>
  <si>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</si>
  <si>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</si>
  <si>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</si>
  <si>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</si>
  <si>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</si>
  <si>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</si>
  <si>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</si>
  <si>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</si>
  <si>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</si>
  <si>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</si>
  <si>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</si>
  <si>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</si>
  <si>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</si>
  <si>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</si>
  <si>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</si>
  <si>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</si>
  <si>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</si>
  <si>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</si>
  <si>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</si>
  <si>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</si>
  <si>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</si>
  <si>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</si>
  <si>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</si>
  <si>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</si>
  <si>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</si>
  <si>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</si>
  <si>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</si>
  <si>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</si>
  <si>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</si>
  <si>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</si>
  <si>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</si>
  <si>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</si>
  <si>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</si>
  <si>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</si>
  <si>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</si>
  <si>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</si>
  <si>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</si>
  <si>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</si>
  <si>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</si>
  <si>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</si>
  <si>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</si>
  <si>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</si>
  <si>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</si>
  <si>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</si>
  <si>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</si>
  <si>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</si>
  <si>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</si>
  <si>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</si>
  <si>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</si>
  <si>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</si>
  <si>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</si>
  <si>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</si>
  <si>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</si>
  <si>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</si>
  <si>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</si>
  <si>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</si>
  <si>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</si>
  <si>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</si>
  <si>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</si>
  <si>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</si>
  <si>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</si>
  <si>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</si>
  <si>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</si>
  <si>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</si>
  <si>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</si>
  <si>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</si>
  <si>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</si>
  <si>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</si>
  <si>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</si>
  <si>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</si>
  <si>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</si>
  <si>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</si>
  <si>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</si>
  <si>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</si>
  <si>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</si>
  <si>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</si>
  <si>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</si>
  <si>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</si>
  <si>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</si>
  <si>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</si>
  <si>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</si>
  <si>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</si>
  <si>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</si>
  <si>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</si>
  <si>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</si>
  <si>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</si>
  <si>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</si>
  <si>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</si>
  <si>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</si>
  <si>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</si>
  <si>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</si>
  <si>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</si>
  <si>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</si>
  <si>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</si>
  <si>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</si>
  <si>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</si>
  <si>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</si>
  <si>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</si>
  <si>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</si>
  <si>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</si>
  <si>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</si>
  <si>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</si>
  <si>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</si>
  <si>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</si>
  <si>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</si>
  <si>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</si>
  <si>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</si>
  <si>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</si>
  <si>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</si>
  <si>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</si>
  <si>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</si>
  <si>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</si>
  <si>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</si>
  <si>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</si>
  <si>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</si>
  <si>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</si>
  <si>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</si>
  <si>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</si>
  <si>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</si>
  <si>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</si>
  <si>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</si>
  <si>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</si>
  <si>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</si>
  <si>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</si>
  <si>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</si>
  <si>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</si>
  <si>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</si>
  <si>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</si>
  <si>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</si>
  <si>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</si>
  <si>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</si>
  <si>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</si>
  <si>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</si>
  <si>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</si>
  <si>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</si>
  <si>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</si>
  <si>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</si>
  <si>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</si>
  <si>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</si>
  <si>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</si>
  <si>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</si>
  <si>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</si>
  <si>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</si>
  <si>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</si>
  <si>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</si>
  <si>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</si>
  <si>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</si>
  <si>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</si>
  <si>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</si>
  <si>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</si>
  <si>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</si>
  <si>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</si>
  <si>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</si>
  <si>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</si>
  <si>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</si>
  <si>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</si>
  <si>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</si>
  <si>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</si>
  <si>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</si>
  <si>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</si>
  <si>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</si>
  <si>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</si>
  <si>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</si>
  <si>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</si>
  <si>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</si>
  <si>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</si>
  <si>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</si>
  <si>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</si>
  <si>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</si>
  <si>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</si>
  <si>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</si>
  <si>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</si>
  <si>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</si>
  <si>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</si>
  <si>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</si>
  <si>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</si>
  <si>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</si>
  <si>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</si>
  <si>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</si>
  <si>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</si>
  <si>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</si>
  <si>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</si>
  <si>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</si>
  <si>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</si>
  <si>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</si>
  <si>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</si>
  <si>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</si>
  <si>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</si>
  <si>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</si>
  <si>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</si>
  <si>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</si>
  <si>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</si>
  <si>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</si>
  <si>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</si>
  <si>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</si>
  <si>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</si>
  <si>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</si>
  <si>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</si>
  <si>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</si>
  <si>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</si>
  <si>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</si>
  <si>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</si>
  <si>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</si>
  <si>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</si>
  <si>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</si>
  <si>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</si>
  <si>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</si>
  <si>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</si>
  <si>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</si>
  <si>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</si>
  <si>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</si>
  <si>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</si>
  <si>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</si>
  <si>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</si>
  <si>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</si>
  <si>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</si>
  <si>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</si>
  <si>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</si>
  <si>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</si>
  <si>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</si>
  <si>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</si>
  <si>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</si>
  <si>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</si>
  <si>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</si>
  <si>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</si>
  <si>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</si>
  <si>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</si>
  <si>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</si>
  <si>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</si>
  <si>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</si>
  <si>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</si>
  <si>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</si>
  <si>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</si>
  <si>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</si>
  <si>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</si>
  <si>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</si>
  <si>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</si>
  <si>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</si>
  <si>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</si>
  <si>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</si>
  <si>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</si>
  <si>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</si>
  <si>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</si>
  <si>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</si>
  <si>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</si>
  <si>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</si>
  <si>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</si>
  <si>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</si>
  <si>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</si>
  <si>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</si>
  <si>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</si>
  <si>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</si>
  <si>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</si>
  <si>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</si>
  <si>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</si>
  <si>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</si>
  <si>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</si>
  <si>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</si>
  <si>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</si>
  <si>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</si>
  <si>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</si>
  <si>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</si>
  <si>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</si>
  <si>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</si>
  <si>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</si>
  <si>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</si>
  <si>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</si>
  <si>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</si>
  <si>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</si>
  <si>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</si>
  <si>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</si>
  <si>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</si>
  <si>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</si>
  <si>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</si>
  <si>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</si>
  <si>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</si>
  <si>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</si>
  <si>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</si>
  <si>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</si>
  <si>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</si>
  <si>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</si>
  <si>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</si>
  <si>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</si>
  <si>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</si>
  <si>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</si>
  <si>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</si>
  <si>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</si>
  <si>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</si>
  <si>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</si>
  <si>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</si>
  <si>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</si>
  <si>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</si>
  <si>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</si>
  <si>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</si>
  <si>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</si>
  <si>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</si>
  <si>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</si>
  <si>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</si>
  <si>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</si>
  <si>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</si>
  <si>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</si>
  <si>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</si>
  <si>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</si>
  <si>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</si>
  <si>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</si>
  <si>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</si>
  <si>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</si>
  <si>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</si>
  <si>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</si>
  <si>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</si>
  <si>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</si>
  <si>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</si>
  <si>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</si>
  <si>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</si>
  <si>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</si>
  <si>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</si>
  <si>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</si>
  <si>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</si>
  <si>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</si>
  <si>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</si>
  <si>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</si>
  <si>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</si>
  <si>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</si>
  <si>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</si>
  <si>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</si>
  <si>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</si>
  <si>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</si>
  <si>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</si>
  <si>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</si>
  <si>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</si>
  <si>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</si>
  <si>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</si>
  <si>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</si>
  <si>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</si>
  <si>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</si>
  <si>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</si>
  <si>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</si>
  <si>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</si>
  <si>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</si>
  <si>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</si>
  <si>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</si>
  <si>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</si>
  <si>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</si>
  <si>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</si>
  <si>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</si>
  <si>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</si>
  <si>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</si>
  <si>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</si>
  <si>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</si>
  <si>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</si>
  <si>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</si>
  <si>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</si>
  <si>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</si>
  <si>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</si>
  <si>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</si>
  <si>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</si>
  <si>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</si>
  <si>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</si>
  <si>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</si>
  <si>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</si>
  <si>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</si>
  <si>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</si>
  <si>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</si>
  <si>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</si>
  <si>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</si>
  <si>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</si>
  <si>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</si>
  <si>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</si>
  <si>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</si>
  <si>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</si>
  <si>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</si>
  <si>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</si>
  <si>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</si>
  <si>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</si>
  <si>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</si>
  <si>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</si>
  <si>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</si>
  <si>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</si>
  <si>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</si>
  <si>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</si>
  <si>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</si>
  <si>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</si>
  <si>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</si>
  <si>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</si>
  <si>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</si>
  <si>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</si>
  <si>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</si>
  <si>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</si>
  <si>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</si>
  <si>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</si>
  <si>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</si>
  <si>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</si>
  <si>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</si>
  <si>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</si>
  <si>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</si>
  <si>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</si>
  <si>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</si>
  <si>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</si>
  <si>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</si>
  <si>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</si>
  <si>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</si>
  <si>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</si>
  <si>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</si>
  <si>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</si>
  <si>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</si>
  <si>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</si>
  <si>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</si>
  <si>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</si>
  <si>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</si>
  <si>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</si>
  <si>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</si>
  <si>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</si>
  <si>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</si>
  <si>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</si>
  <si>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</si>
  <si>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</si>
  <si>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</si>
  <si>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</si>
  <si>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</si>
  <si>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</si>
  <si>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</si>
  <si>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</si>
  <si>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</si>
  <si>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</si>
  <si>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</si>
  <si>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</si>
  <si>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</si>
  <si>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</si>
  <si>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</si>
  <si>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</si>
  <si>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</si>
  <si>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</si>
  <si>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</si>
  <si>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</si>
  <si>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</si>
  <si>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</si>
  <si>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</si>
  <si>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</si>
  <si>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</si>
  <si>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</si>
  <si>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</si>
  <si>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</si>
  <si>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</si>
  <si>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</si>
  <si>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</si>
  <si>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</si>
  <si>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</si>
  <si>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</si>
  <si>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</si>
  <si>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</si>
  <si>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</si>
  <si>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</si>
  <si>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</si>
  <si>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</si>
  <si>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</si>
  <si>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</si>
  <si>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</si>
  <si>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</si>
  <si>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</si>
  <si>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</si>
  <si>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</si>
  <si>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</si>
  <si>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</si>
  <si>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</si>
  <si>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</si>
  <si>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</si>
  <si>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</si>
  <si>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</si>
  <si>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</si>
  <si>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</si>
  <si>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</si>
  <si>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</si>
  <si>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</si>
  <si>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</si>
  <si>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</si>
  <si>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</si>
  <si>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</si>
  <si>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</si>
  <si>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</si>
  <si>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</si>
  <si>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</si>
  <si>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</si>
  <si>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</si>
  <si>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</si>
  <si>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</si>
  <si>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</si>
  <si>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</si>
  <si>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</si>
  <si>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</si>
  <si>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</si>
  <si>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</si>
  <si>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</si>
  <si>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</si>
  <si>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</si>
  <si>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</si>
  <si>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</si>
  <si>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</si>
  <si>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</si>
  <si>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</si>
  <si>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</si>
  <si>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</si>
  <si>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</si>
  <si>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</si>
  <si>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</si>
  <si>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</si>
  <si>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</si>
  <si>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</si>
  <si>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</si>
  <si>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</si>
  <si>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</si>
  <si>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</si>
  <si>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</si>
  <si>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</si>
  <si>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</si>
  <si>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</si>
  <si>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</si>
  <si>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</si>
  <si>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</si>
  <si>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</si>
  <si>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</si>
  <si>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</si>
  <si>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</si>
  <si>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</si>
  <si>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</si>
  <si>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</si>
  <si>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</si>
  <si>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</si>
  <si>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</si>
  <si>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</si>
  <si>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</si>
  <si>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</si>
  <si>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</si>
  <si>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</si>
  <si>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</si>
  <si>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</si>
  <si>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</si>
  <si>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</si>
  <si>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</si>
  <si>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</si>
  <si>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</si>
  <si>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</si>
  <si>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</si>
  <si>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</si>
  <si>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</si>
  <si>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</si>
  <si>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</si>
  <si>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</si>
  <si>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</si>
  <si>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</si>
  <si>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</si>
  <si>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</si>
  <si>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</si>
  <si>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</si>
  <si>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</si>
  <si>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</si>
  <si>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</si>
  <si>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</si>
  <si>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</si>
  <si>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</si>
  <si>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</si>
  <si>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</si>
  <si>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</si>
  <si>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</si>
  <si>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</si>
  <si>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</si>
  <si>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</si>
  <si>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</si>
  <si>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</si>
  <si>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</si>
  <si>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</si>
  <si>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</si>
  <si>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</si>
  <si>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</si>
  <si>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</si>
  <si>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</si>
  <si>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</si>
  <si>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</si>
  <si>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</si>
  <si>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</si>
  <si>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</si>
  <si>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</si>
  <si>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</si>
  <si>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</si>
  <si>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</si>
  <si>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</si>
  <si>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</si>
  <si>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</si>
  <si>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</si>
  <si>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</si>
  <si>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</si>
  <si>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</si>
  <si>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</si>
  <si>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</si>
  <si>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</si>
  <si>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</si>
  <si>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</si>
  <si>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</si>
  <si>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</si>
  <si>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</si>
  <si>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</si>
  <si>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</si>
  <si>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</si>
  <si>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</si>
  <si>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</si>
  <si>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</si>
  <si>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</si>
  <si>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</si>
  <si>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</si>
  <si>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</si>
  <si>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</si>
  <si>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</si>
  <si>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</si>
  <si>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</si>
  <si>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</si>
  <si>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</si>
  <si>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</si>
  <si>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</si>
  <si>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</si>
  <si>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</si>
  <si>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</si>
  <si>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</si>
  <si>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</si>
  <si>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</si>
  <si>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</si>
  <si>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</si>
  <si>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</si>
  <si>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</si>
  <si>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</si>
  <si>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</si>
  <si>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</si>
  <si>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</si>
  <si>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</si>
  <si>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</si>
  <si>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</si>
  <si>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</si>
  <si>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</si>
  <si>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</si>
  <si>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</si>
  <si>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</si>
  <si>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</si>
  <si>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</si>
  <si>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</si>
  <si>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</si>
  <si>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</si>
  <si>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</si>
  <si>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</si>
  <si>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</si>
  <si>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</si>
  <si>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</si>
  <si>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</si>
  <si>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</si>
  <si>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</si>
  <si>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</si>
  <si>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</si>
  <si>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</si>
  <si>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</si>
  <si>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</si>
  <si>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</si>
  <si>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</si>
  <si>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</si>
  <si>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</si>
  <si>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</si>
  <si>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</si>
  <si>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</si>
  <si>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</si>
  <si>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</si>
  <si>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</si>
  <si>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</si>
  <si>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</si>
  <si>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</si>
  <si>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</si>
  <si>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</si>
  <si>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</si>
  <si>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</si>
  <si>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</si>
  <si>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</si>
  <si>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</si>
  <si>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</si>
  <si>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</si>
  <si>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</si>
  <si>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</si>
  <si>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</si>
  <si>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</si>
  <si>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</si>
  <si>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</si>
  <si>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</si>
  <si>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</si>
  <si>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</si>
  <si>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</si>
  <si>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</si>
  <si>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</si>
  <si>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</si>
  <si>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</si>
  <si>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</si>
  <si>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</si>
  <si>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</si>
  <si>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</si>
  <si>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</si>
  <si>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</si>
  <si>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</si>
  <si>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</si>
  <si>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</si>
  <si>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</si>
  <si>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</si>
  <si>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</si>
  <si>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</si>
  <si>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</si>
  <si>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</si>
  <si>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</si>
  <si>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</si>
  <si>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</si>
  <si>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</si>
  <si>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</si>
  <si>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</si>
  <si>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</si>
  <si>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</si>
  <si>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</si>
  <si>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</si>
  <si>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</si>
  <si>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</si>
  <si>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</si>
  <si>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</si>
  <si>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</si>
  <si>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</si>
  <si>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</si>
  <si>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</si>
  <si>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</si>
  <si>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</si>
  <si>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</si>
  <si>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</si>
  <si>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</si>
  <si>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</si>
  <si>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</si>
  <si>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</si>
  <si>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</si>
  <si>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</si>
  <si>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</si>
  <si>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</si>
  <si>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</si>
  <si>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</si>
  <si>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</si>
  <si>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</si>
  <si>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</si>
  <si>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</si>
  <si>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</si>
  <si>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</si>
  <si>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</si>
  <si>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</si>
  <si>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</si>
  <si>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</si>
  <si>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</si>
  <si>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</si>
  <si>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</si>
  <si>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</si>
  <si>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</si>
  <si>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</si>
  <si>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</si>
  <si>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</si>
  <si>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</si>
  <si>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</si>
  <si>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</si>
  <si>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</si>
  <si>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</si>
  <si>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</si>
  <si>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</si>
  <si>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</si>
  <si>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</si>
  <si>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</si>
  <si>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</si>
  <si>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</si>
  <si>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</si>
  <si>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</si>
  <si>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</si>
  <si>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</si>
  <si>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</si>
  <si>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</si>
  <si>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</si>
  <si>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</si>
  <si>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</si>
  <si>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</si>
  <si>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</si>
  <si>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</si>
  <si>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</si>
  <si>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</si>
  <si>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</si>
  <si>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</si>
  <si>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</si>
  <si>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</si>
  <si>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</si>
  <si>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</si>
  <si>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</si>
  <si>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</si>
  <si>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</si>
  <si>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</si>
  <si>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</si>
  <si>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</si>
  <si>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</si>
  <si>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</si>
  <si>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</si>
  <si>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</si>
  <si>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</si>
  <si>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</si>
  <si>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</si>
  <si>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</si>
  <si>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</si>
  <si>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</si>
  <si>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</si>
  <si>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</si>
  <si>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</si>
  <si>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</si>
  <si>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</si>
  <si>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</si>
  <si>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</si>
  <si>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</si>
  <si>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</si>
  <si>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</si>
  <si>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</si>
  <si>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</si>
  <si>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</si>
  <si>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</si>
  <si>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</si>
  <si>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</si>
  <si>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</si>
  <si>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</si>
  <si>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</si>
  <si>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</si>
  <si>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</si>
  <si>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</si>
  <si>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</si>
  <si>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</si>
  <si>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</si>
  <si>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</si>
  <si>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</si>
  <si>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</si>
  <si>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</si>
  <si>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</si>
  <si>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</si>
  <si>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</si>
  <si>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</si>
  <si>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</si>
  <si>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</si>
  <si>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</si>
  <si>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</si>
  <si>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</si>
  <si>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</si>
  <si>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</si>
  <si>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</si>
  <si>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</si>
  <si>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</si>
  <si>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</si>
  <si>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</si>
  <si>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</si>
  <si>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</si>
  <si>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</si>
  <si>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</si>
  <si>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</si>
  <si>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</si>
  <si>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</si>
  <si>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</si>
  <si>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</si>
  <si>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</si>
  <si>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</si>
  <si>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</si>
  <si>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</si>
  <si>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</si>
  <si>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</si>
  <si>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</si>
  <si>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</si>
  <si>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</si>
  <si>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</si>
  <si>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</si>
  <si>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</si>
  <si>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</si>
  <si>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</si>
  <si>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</si>
  <si>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</si>
  <si>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</si>
  <si>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</si>
  <si>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</si>
  <si>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</si>
  <si>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</si>
  <si>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</si>
  <si>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</si>
  <si>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</si>
  <si>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</si>
  <si>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</si>
  <si>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</si>
  <si>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</si>
  <si>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</si>
  <si>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</si>
  <si>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</si>
  <si>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</si>
  <si>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</si>
  <si>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</si>
  <si>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</si>
  <si>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</si>
  <si>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</si>
  <si>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</si>
  <si>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</si>
  <si>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</si>
  <si>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</si>
  <si>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</si>
  <si>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</si>
  <si>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</si>
  <si>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</si>
  <si>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</si>
  <si>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</si>
  <si>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</si>
  <si>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</si>
  <si>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</si>
  <si>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</si>
  <si>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</si>
  <si>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</si>
  <si>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</si>
  <si>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</si>
  <si>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</si>
  <si>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</si>
  <si>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</si>
  <si>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</si>
  <si>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</si>
  <si>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</si>
  <si>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</si>
  <si>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</si>
  <si>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</si>
  <si>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</si>
  <si>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</si>
  <si>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</si>
  <si>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</si>
  <si>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</si>
  <si>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</si>
  <si>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</si>
  <si>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</si>
  <si>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</si>
  <si>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</si>
  <si>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</si>
  <si>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</si>
  <si>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</si>
  <si>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</si>
  <si>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</si>
  <si>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</si>
  <si>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</si>
  <si>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</si>
  <si>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</si>
  <si>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</si>
  <si>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</si>
  <si>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</si>
  <si>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</si>
  <si>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</si>
  <si>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</si>
  <si>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</si>
  <si>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</si>
  <si>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</si>
  <si>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</si>
  <si>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</si>
  <si>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</si>
  <si>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</si>
  <si>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</si>
  <si>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</si>
  <si>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</si>
  <si>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</si>
  <si>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</si>
  <si>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</si>
  <si>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</si>
  <si>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</si>
  <si>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</si>
  <si>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</si>
  <si>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</si>
  <si>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</si>
  <si>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</si>
  <si>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</si>
  <si>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</si>
  <si>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</si>
  <si>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</si>
  <si>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</si>
  <si>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</si>
  <si>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</si>
  <si>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</si>
  <si>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</si>
  <si>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</si>
  <si>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</si>
  <si>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</si>
  <si>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</si>
  <si>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</si>
  <si>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</si>
  <si>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</si>
  <si>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</si>
  <si>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</si>
  <si>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</si>
  <si>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</si>
  <si>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</si>
  <si>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</si>
  <si>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</si>
  <si>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</si>
  <si>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</si>
  <si>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</si>
  <si>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</si>
  <si>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</si>
  <si>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</si>
  <si>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</si>
  <si>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</si>
  <si>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</si>
  <si>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</si>
  <si>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</si>
  <si>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</si>
  <si>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</si>
  <si>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</si>
  <si>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</si>
  <si>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</si>
  <si>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</si>
  <si>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</si>
  <si>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</si>
  <si>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</si>
  <si>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</si>
  <si>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</si>
  <si>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</si>
  <si>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</si>
  <si>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</si>
  <si>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</si>
  <si>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</si>
  <si>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</si>
  <si>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</si>
  <si>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</si>
  <si>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</si>
  <si>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</si>
  <si>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</si>
  <si>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</si>
  <si>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</si>
  <si>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</si>
  <si>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</si>
  <si>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</si>
  <si>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</si>
  <si>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</si>
  <si>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</si>
  <si>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</si>
  <si>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</si>
  <si>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</si>
  <si>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</si>
  <si>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</si>
  <si>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</si>
  <si>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</si>
  <si>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</si>
  <si>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</si>
  <si>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</si>
  <si>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</si>
  <si>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</si>
  <si>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</si>
  <si>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</si>
  <si>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</si>
  <si>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</si>
  <si>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</si>
  <si>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</si>
  <si>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</si>
  <si>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</si>
  <si>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</si>
  <si>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</si>
  <si>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</si>
  <si>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</si>
  <si>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</si>
  <si>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</si>
  <si>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</si>
  <si>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</si>
  <si>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</si>
  <si>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</si>
  <si>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</si>
  <si>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</si>
  <si>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</si>
  <si>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</si>
  <si>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</si>
  <si>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</si>
  <si>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</si>
  <si>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</si>
  <si>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</si>
  <si>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</si>
  <si>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</si>
  <si>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</si>
  <si>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</si>
  <si>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</si>
  <si>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</si>
  <si>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</si>
  <si>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</si>
  <si>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</si>
  <si>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</si>
  <si>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</si>
  <si>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</si>
  <si>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</si>
  <si>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</si>
  <si>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</si>
  <si>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</si>
  <si>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</si>
  <si>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</si>
  <si>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</si>
  <si>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</si>
  <si>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</si>
  <si>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</si>
  <si>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</si>
  <si>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</si>
  <si>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</si>
  <si>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</si>
  <si>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</si>
  <si>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</si>
  <si>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</si>
  <si>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</si>
  <si>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</si>
  <si>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</si>
  <si>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</si>
  <si>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</si>
  <si>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</si>
  <si>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</si>
  <si>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</si>
  <si>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</si>
  <si>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</si>
  <si>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</si>
  <si>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</si>
  <si>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</si>
  <si>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</si>
  <si>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</si>
  <si>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</si>
  <si>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</si>
  <si>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</si>
  <si>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</si>
  <si>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</si>
  <si>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</si>
  <si>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</si>
  <si>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</si>
  <si>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</si>
  <si>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</si>
  <si>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</si>
  <si>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</si>
  <si>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</si>
  <si>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</si>
  <si>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</si>
  <si>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</si>
  <si>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</si>
  <si>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</si>
  <si>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</si>
  <si>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</si>
  <si>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</si>
  <si>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</si>
  <si>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</si>
  <si>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</si>
  <si>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</si>
  <si>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</si>
  <si>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</si>
  <si>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</si>
  <si>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</si>
  <si>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</si>
  <si>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</si>
  <si>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</si>
  <si>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</si>
  <si>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</si>
  <si>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</si>
  <si>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</si>
  <si>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</si>
  <si>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</si>
  <si>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</si>
  <si>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</si>
  <si>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</si>
  <si>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</si>
  <si>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</si>
  <si>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</si>
  <si>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</si>
  <si>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</si>
  <si>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</si>
  <si>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</si>
  <si>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</si>
  <si>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</si>
  <si>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</si>
  <si>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</si>
  <si>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</si>
  <si>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</si>
  <si>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</si>
  <si>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</si>
  <si>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</si>
  <si>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</si>
  <si>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</si>
  <si>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</si>
  <si>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</si>
  <si>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</si>
  <si>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</si>
  <si>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</si>
  <si>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</si>
  <si>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</si>
  <si>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</si>
  <si>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</si>
  <si>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</si>
  <si>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</si>
  <si>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</si>
  <si>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</si>
  <si>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</si>
  <si>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</si>
  <si>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</si>
  <si>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</si>
  <si>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</si>
  <si>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</si>
  <si>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</si>
  <si>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</si>
  <si>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</si>
  <si>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</si>
  <si>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</si>
  <si>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</si>
  <si>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</si>
  <si>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</si>
  <si>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</si>
  <si>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</si>
  <si>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</si>
  <si>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</si>
  <si>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</si>
  <si>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</si>
  <si>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</si>
  <si>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</si>
  <si>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</si>
  <si>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</si>
  <si>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</si>
  <si>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</si>
  <si>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</si>
  <si>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</si>
  <si>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</si>
  <si>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</si>
  <si>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</si>
  <si>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</si>
  <si>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</si>
  <si>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</si>
  <si>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</si>
  <si>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</si>
  <si>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</si>
  <si>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</si>
  <si>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</si>
  <si>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</si>
  <si>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</si>
  <si>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</si>
  <si>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</si>
  <si>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</si>
  <si>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</si>
  <si>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</si>
  <si>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</si>
  <si>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</si>
  <si>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</si>
  <si>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</si>
  <si>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</si>
  <si>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</si>
  <si>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</si>
  <si>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</si>
  <si>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</si>
  <si>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</si>
  <si>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</si>
  <si>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</si>
  <si>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</si>
  <si>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</si>
  <si>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</si>
  <si>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</si>
  <si>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</si>
  <si>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</si>
  <si>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</si>
  <si>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</si>
  <si>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</si>
  <si>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</si>
  <si>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</si>
  <si>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</si>
  <si>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</si>
  <si>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</si>
  <si>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</si>
  <si>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</si>
  <si>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</si>
  <si>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</si>
  <si>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</si>
  <si>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</si>
  <si>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</si>
  <si>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</si>
  <si>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</si>
  <si>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</si>
  <si>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</si>
  <si>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</si>
  <si>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</si>
  <si>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</si>
  <si>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</si>
  <si>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</si>
  <si>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</si>
  <si>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</si>
  <si>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</si>
  <si>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</si>
  <si>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</si>
  <si>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</si>
  <si>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</si>
  <si>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</si>
  <si>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</si>
  <si>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</si>
  <si>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</si>
  <si>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</si>
  <si>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</si>
  <si>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</si>
  <si>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</si>
  <si>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</si>
  <si>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</si>
  <si>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</si>
  <si>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</si>
  <si>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</si>
  <si>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</si>
  <si>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</si>
  <si>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</si>
  <si>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</si>
  <si>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</si>
  <si>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</si>
  <si>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</si>
  <si>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</si>
  <si>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</si>
  <si>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</si>
  <si>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</si>
  <si>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</si>
  <si>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</si>
  <si>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</si>
  <si>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</si>
  <si>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</si>
  <si>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</si>
  <si>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</si>
  <si>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</si>
  <si>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</si>
  <si>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</si>
  <si>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</si>
  <si>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</si>
  <si>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</si>
  <si>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</si>
  <si>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</si>
  <si>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</si>
  <si>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</si>
  <si>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</si>
  <si>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</si>
  <si>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</si>
  <si>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</si>
  <si>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</si>
  <si>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</si>
  <si>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</si>
  <si>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</si>
  <si>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</si>
  <si>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</si>
  <si>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</si>
  <si>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</si>
  <si>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</si>
  <si>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</si>
  <si>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</si>
  <si>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</si>
  <si>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</si>
  <si>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</si>
  <si>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</si>
  <si>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</si>
  <si>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</si>
  <si>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</si>
  <si>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</si>
  <si>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</si>
  <si>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</si>
  <si>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</si>
  <si>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</si>
  <si>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</si>
  <si>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</si>
  <si>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</si>
  <si>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</si>
  <si>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</si>
  <si>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</si>
  <si>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</si>
  <si>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</si>
  <si>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</si>
  <si>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</si>
  <si>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</si>
  <si>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</si>
  <si>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</si>
  <si>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</si>
  <si>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</si>
  <si>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</si>
  <si>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</si>
  <si>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</si>
  <si>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</si>
  <si>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</si>
  <si>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</si>
  <si>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</si>
  <si>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</si>
  <si>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</si>
  <si>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</si>
  <si>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</si>
  <si>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</si>
  <si>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</si>
  <si>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</si>
  <si>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</si>
  <si>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</si>
  <si>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</si>
  <si>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</si>
  <si>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</si>
  <si>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</si>
  <si>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</si>
  <si>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</si>
  <si>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</si>
  <si>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</si>
  <si>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</si>
  <si>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</si>
  <si>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</si>
  <si>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</si>
  <si>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</si>
  <si>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</si>
  <si>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</si>
  <si>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</si>
  <si>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</si>
  <si>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</si>
  <si>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</si>
  <si>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</si>
  <si>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</si>
  <si>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</si>
  <si>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</si>
  <si>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</si>
  <si>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</si>
  <si>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</si>
  <si>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</si>
  <si>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</si>
  <si>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</si>
  <si>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</si>
  <si>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</si>
  <si>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</si>
  <si>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</si>
  <si>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</si>
  <si>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</si>
  <si>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</si>
  <si>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</si>
  <si>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</si>
  <si>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</si>
  <si>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</si>
  <si>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</si>
  <si>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</si>
  <si>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</si>
  <si>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</si>
  <si>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</si>
  <si>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</si>
  <si>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</si>
  <si>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</si>
  <si>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</si>
  <si>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</si>
  <si>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</si>
  <si>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</si>
  <si>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</si>
  <si>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</si>
  <si>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</si>
  <si>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</si>
  <si>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</si>
  <si>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</si>
  <si>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</si>
  <si>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</si>
  <si>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</si>
  <si>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</si>
  <si>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</si>
  <si>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</si>
  <si>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</si>
  <si>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</si>
  <si>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</si>
  <si>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</si>
  <si>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</si>
  <si>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</si>
  <si>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</si>
  <si>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</si>
  <si>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</si>
  <si>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</si>
  <si>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</si>
  <si>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</si>
  <si>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</si>
  <si>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</si>
  <si>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</si>
  <si>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</si>
  <si>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</si>
  <si>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</si>
  <si>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</si>
  <si>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</si>
  <si>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</si>
  <si>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</si>
  <si>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</si>
  <si>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</si>
  <si>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</si>
  <si>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</si>
  <si>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</si>
  <si>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</si>
  <si>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</si>
  <si>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</si>
  <si>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</si>
  <si>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</si>
  <si>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</si>
  <si>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</si>
  <si>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</si>
  <si>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</si>
  <si>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</si>
  <si>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</si>
  <si>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</si>
  <si>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</si>
  <si>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</si>
  <si>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</si>
  <si>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</si>
  <si>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</si>
  <si>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</si>
  <si>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</si>
  <si>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</si>
  <si>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</si>
  <si>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</si>
  <si>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</si>
  <si>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</si>
  <si>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</si>
  <si>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</si>
  <si>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</si>
  <si>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</si>
  <si>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</si>
  <si>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</si>
  <si>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</si>
  <si>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</si>
  <si>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</si>
  <si>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</si>
  <si>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</si>
  <si>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</si>
  <si>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</si>
  <si>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</si>
  <si>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</si>
  <si>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</si>
  <si>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</si>
  <si>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</si>
  <si>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</si>
  <si>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</si>
  <si>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</si>
  <si>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</si>
  <si>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</si>
  <si>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</si>
  <si>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</si>
  <si>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</si>
  <si>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</si>
  <si>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</si>
  <si>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</si>
  <si>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</si>
  <si>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</si>
  <si>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</si>
  <si>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</si>
  <si>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</si>
  <si>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</si>
  <si>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</si>
  <si>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</si>
  <si>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</si>
  <si>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</si>
  <si>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</si>
  <si>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</si>
  <si>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</si>
  <si>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</si>
  <si>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</si>
  <si>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</si>
  <si>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</si>
  <si>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</si>
  <si>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</si>
  <si>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</si>
  <si>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</si>
  <si>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</si>
  <si>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</si>
  <si>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</si>
  <si>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</si>
  <si>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</si>
  <si>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</si>
  <si>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</si>
  <si>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</si>
  <si>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</si>
  <si>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</si>
  <si>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</si>
  <si>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</si>
  <si>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</si>
  <si>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</si>
  <si>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</si>
  <si>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</si>
  <si>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</si>
  <si>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</si>
  <si>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</si>
  <si>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</si>
  <si>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</si>
  <si>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</si>
  <si>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</si>
  <si>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</si>
  <si>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</si>
  <si>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</si>
  <si>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</si>
  <si>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</si>
  <si>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</si>
  <si>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</si>
  <si>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</si>
  <si>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</si>
  <si>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</si>
  <si>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</si>
  <si>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</si>
  <si>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</si>
  <si>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</si>
  <si>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</si>
  <si>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</si>
  <si>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</si>
  <si>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</si>
  <si>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</si>
  <si>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</si>
  <si>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</si>
  <si>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</si>
  <si>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</si>
  <si>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</si>
  <si>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</si>
  <si>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</si>
  <si>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</si>
  <si>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</si>
  <si>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</si>
  <si>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</si>
  <si>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</si>
  <si>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</si>
  <si>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</si>
  <si>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</si>
  <si>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</si>
  <si>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</si>
  <si>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</si>
  <si>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</si>
  <si>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</si>
  <si>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</si>
  <si>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</si>
  <si>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</si>
  <si>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</si>
  <si>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</si>
  <si>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</si>
  <si>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</si>
  <si>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</si>
  <si>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</si>
  <si>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</si>
  <si>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</si>
  <si>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</si>
  <si>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</si>
  <si>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</si>
  <si>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</si>
  <si>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</si>
  <si>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</si>
  <si>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</si>
  <si>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</si>
  <si>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</si>
  <si>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</si>
  <si>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</si>
  <si>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</si>
  <si>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</si>
  <si>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</si>
  <si>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</si>
  <si>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</si>
  <si>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</si>
  <si>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</si>
  <si>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</si>
  <si>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</si>
  <si>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</si>
  <si>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</si>
  <si>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</si>
  <si>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</si>
  <si>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</si>
  <si>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</si>
  <si>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</si>
  <si>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</si>
  <si>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</si>
  <si>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</si>
  <si>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</si>
  <si>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</si>
  <si>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</si>
  <si>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</si>
  <si>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</si>
  <si>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</si>
  <si>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</si>
  <si>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</si>
  <si>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</si>
  <si>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</si>
  <si>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</si>
  <si>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</si>
  <si>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</si>
  <si>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</si>
  <si>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</si>
  <si>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</si>
  <si>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</si>
  <si>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</si>
  <si>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</si>
  <si>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</si>
  <si>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</si>
  <si>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</si>
  <si>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</si>
  <si>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</si>
  <si>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</si>
  <si>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</si>
  <si>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</si>
  <si>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</si>
  <si>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</si>
  <si>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</si>
  <si>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</si>
  <si>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</si>
  <si>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</si>
  <si>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</si>
  <si>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</si>
  <si>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</si>
  <si>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</si>
  <si>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</si>
  <si>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</si>
  <si>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</si>
  <si>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</si>
  <si>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</si>
  <si>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</si>
  <si>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</si>
  <si>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</si>
  <si>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</si>
  <si>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</si>
  <si>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</si>
  <si>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</si>
  <si>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</si>
  <si>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</si>
  <si>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</si>
  <si>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</si>
  <si>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</si>
  <si>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</si>
  <si>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</si>
  <si>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</si>
  <si>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</si>
  <si>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</si>
  <si>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</si>
  <si>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</si>
  <si>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</si>
  <si>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</si>
  <si>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</si>
  <si>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</si>
  <si>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</si>
  <si>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</si>
  <si>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</si>
  <si>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</si>
  <si>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</si>
  <si>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</si>
  <si>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</si>
  <si>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</si>
  <si>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</si>
  <si>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</si>
  <si>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</si>
  <si>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</si>
  <si>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</si>
  <si>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</si>
  <si>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</si>
  <si>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</si>
  <si>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</si>
  <si>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</si>
  <si>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</si>
  <si>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</si>
  <si>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</si>
  <si>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</si>
  <si>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</si>
  <si>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</si>
  <si>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</si>
  <si>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</si>
  <si>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</si>
  <si>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</si>
  <si>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</si>
  <si>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</si>
  <si>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</si>
  <si>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</si>
  <si>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</si>
  <si>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</si>
  <si>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</si>
  <si>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</si>
  <si>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</si>
  <si>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</si>
  <si>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</si>
  <si>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</si>
  <si>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</si>
  <si>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</si>
  <si>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</si>
  <si>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</si>
  <si>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</si>
  <si>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</si>
  <si>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</si>
  <si>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</si>
  <si>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</si>
  <si>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</si>
  <si>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</si>
  <si>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</si>
  <si>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</si>
  <si>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</si>
  <si>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</si>
  <si>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</si>
  <si>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</si>
  <si>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</si>
  <si>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</si>
  <si>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</si>
  <si>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</si>
  <si>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</si>
  <si>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</si>
  <si>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</si>
  <si>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</si>
  <si>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</si>
  <si>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</si>
  <si>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</si>
  <si>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</si>
  <si>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</si>
  <si>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</si>
  <si>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</si>
  <si>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</si>
  <si>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</si>
  <si>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</si>
  <si>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</si>
  <si>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</si>
  <si>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</si>
  <si>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</si>
  <si>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</si>
  <si>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</si>
  <si>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</si>
  <si>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</si>
  <si>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</si>
  <si>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</si>
  <si>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</si>
  <si>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</si>
  <si>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</si>
  <si>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</si>
  <si>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</si>
  <si>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</si>
  <si>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</si>
  <si>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</si>
  <si>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</si>
  <si>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</si>
  <si>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</si>
  <si>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</si>
  <si>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</si>
  <si>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</si>
  <si>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</si>
  <si>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</si>
  <si>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</si>
  <si>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</si>
  <si>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</si>
  <si>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</si>
  <si>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</si>
  <si>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</si>
  <si>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</si>
  <si>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</si>
  <si>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</si>
  <si>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</si>
  <si>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</si>
  <si>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</si>
  <si>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</si>
  <si>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</si>
  <si>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</si>
  <si>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</si>
  <si>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</si>
  <si>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</si>
  <si>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</si>
  <si>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</si>
  <si>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</si>
  <si>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</si>
  <si>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</si>
  <si>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</si>
  <si>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</si>
  <si>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</si>
  <si>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</si>
  <si>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</si>
  <si>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</si>
  <si>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</si>
  <si>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</si>
  <si>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</si>
  <si>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</si>
  <si>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</si>
  <si>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</si>
  <si>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</si>
  <si>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</si>
  <si>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</si>
  <si>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</si>
  <si>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</si>
  <si>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</si>
  <si>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</si>
  <si>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</si>
  <si>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</si>
  <si>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</si>
  <si>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</si>
  <si>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</si>
  <si>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</si>
  <si>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</si>
  <si>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</si>
  <si>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</si>
  <si>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</si>
  <si>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</si>
  <si>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</si>
  <si>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</si>
  <si>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</si>
  <si>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</si>
  <si>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</si>
  <si>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</si>
  <si>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</si>
  <si>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</si>
  <si>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</si>
  <si>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</si>
  <si>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</si>
  <si>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</si>
  <si>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</si>
  <si>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</si>
  <si>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</si>
  <si>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</si>
  <si>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</si>
  <si>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</si>
  <si>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</si>
  <si>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</si>
  <si>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</si>
  <si>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</si>
  <si>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</si>
  <si>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</si>
  <si>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</si>
  <si>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</si>
  <si>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</si>
  <si>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</si>
  <si>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</si>
  <si>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</si>
  <si>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</si>
  <si>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</si>
  <si>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</si>
  <si>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</si>
  <si>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</si>
  <si>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</si>
  <si>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</si>
  <si>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</si>
  <si>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</si>
  <si>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</si>
  <si>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</si>
  <si>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</si>
  <si>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</si>
  <si>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</si>
  <si>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</si>
  <si>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</si>
  <si>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</si>
  <si>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</si>
  <si>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</si>
  <si>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</si>
  <si>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</si>
  <si>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</si>
  <si>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</si>
  <si>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</si>
  <si>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</si>
  <si>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</si>
  <si>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</si>
  <si>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</si>
  <si>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</si>
  <si>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</si>
  <si>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</si>
  <si>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</si>
  <si>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</si>
  <si>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</si>
  <si>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</si>
  <si>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</si>
  <si>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</si>
  <si>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</si>
  <si>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</si>
  <si>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</si>
  <si>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</si>
  <si>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</si>
  <si>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</si>
  <si>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</si>
  <si>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</si>
  <si>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</si>
  <si>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</si>
  <si>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</si>
  <si>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</si>
  <si>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</si>
  <si>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</si>
  <si>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</si>
  <si>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</si>
  <si>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</si>
  <si>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</si>
  <si>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</si>
  <si>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</si>
  <si>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</si>
  <si>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</si>
  <si>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</si>
  <si>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</si>
  <si>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</si>
  <si>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</si>
  <si>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</si>
  <si>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</si>
  <si>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</si>
  <si>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</si>
  <si>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</si>
  <si>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</si>
  <si>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</si>
  <si>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</si>
  <si>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</si>
  <si>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</si>
  <si>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</si>
  <si>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</si>
  <si>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</si>
  <si>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</si>
  <si>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</si>
  <si>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</si>
  <si>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</si>
  <si>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</si>
  <si>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</si>
  <si>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</si>
  <si>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</si>
  <si>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</si>
  <si>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</si>
  <si>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</si>
  <si>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</si>
  <si>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</si>
  <si>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</si>
  <si>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</si>
  <si>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</si>
  <si>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</si>
  <si>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</si>
  <si>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</si>
  <si>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</si>
  <si>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</si>
  <si>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</si>
  <si>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</si>
  <si>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</si>
  <si>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</si>
  <si>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</si>
  <si>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</si>
  <si>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</si>
  <si>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</si>
  <si>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</si>
  <si>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</si>
  <si>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</si>
  <si>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</si>
  <si>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</si>
  <si>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</si>
  <si>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</si>
  <si>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</si>
  <si>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</si>
  <si>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</si>
  <si>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</si>
  <si>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</si>
  <si>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</si>
  <si>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</si>
  <si>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</si>
  <si>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</si>
  <si>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</si>
  <si>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</si>
  <si>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</si>
  <si>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</si>
  <si>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</si>
  <si>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</si>
  <si>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</si>
  <si>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</si>
  <si>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</si>
  <si>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</si>
  <si>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</si>
  <si>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</si>
  <si>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</si>
  <si>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</si>
  <si>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</si>
  <si>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</si>
  <si>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</si>
  <si>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</si>
  <si>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</si>
  <si>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</si>
  <si>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</si>
  <si>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</si>
  <si>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</si>
  <si>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</si>
  <si>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</si>
  <si>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</si>
  <si>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</si>
  <si>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</si>
  <si>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</si>
  <si>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</si>
  <si>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</si>
  <si>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</si>
  <si>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</si>
  <si>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</si>
  <si>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</si>
  <si>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</si>
  <si>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</si>
  <si>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</si>
  <si>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</si>
  <si>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</si>
  <si>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</si>
  <si>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</si>
  <si>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</si>
  <si>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</si>
  <si>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</si>
  <si>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</si>
  <si>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</si>
  <si>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</si>
  <si>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</si>
  <si>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</si>
  <si>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</si>
  <si>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</si>
  <si>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</si>
  <si>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</si>
  <si>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</si>
  <si>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</si>
  <si>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</si>
  <si>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</si>
  <si>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</si>
  <si>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</si>
  <si>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</si>
  <si>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</si>
  <si>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</si>
  <si>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</si>
  <si>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</si>
  <si>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</si>
  <si>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</si>
  <si>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</si>
  <si>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</si>
  <si>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</si>
  <si>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</si>
  <si>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</si>
  <si>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</si>
  <si>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</si>
  <si>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</si>
  <si>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</si>
  <si>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</si>
  <si>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</si>
  <si>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</si>
  <si>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</si>
  <si>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</si>
  <si>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</si>
  <si>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</si>
  <si>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</si>
  <si>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</si>
  <si>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</si>
  <si>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</si>
  <si>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</si>
  <si>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</si>
  <si>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</si>
  <si>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</si>
  <si>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</si>
  <si>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</si>
  <si>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</si>
  <si>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</si>
  <si>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</si>
  <si>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</si>
  <si>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</si>
  <si>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</si>
  <si>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</si>
  <si>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</si>
  <si>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</si>
  <si>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</si>
  <si>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</si>
  <si>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</si>
  <si>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</si>
  <si>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</si>
  <si>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</si>
  <si>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</si>
  <si>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</si>
  <si>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</si>
  <si>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</si>
  <si>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</si>
  <si>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</si>
  <si>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</si>
  <si>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</si>
  <si>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</si>
  <si>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</si>
  <si>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</si>
  <si>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</si>
  <si>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</si>
  <si>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</si>
  <si>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</si>
  <si>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</si>
  <si>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</si>
  <si>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</si>
  <si>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</si>
  <si>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</si>
  <si>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</si>
  <si>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</si>
  <si>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</si>
  <si>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</si>
  <si>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</si>
  <si>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</si>
  <si>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</si>
  <si>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</si>
  <si>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</si>
  <si>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</si>
  <si>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</si>
  <si>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</si>
  <si>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</si>
  <si>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</si>
  <si>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</si>
  <si>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</si>
  <si>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</si>
  <si>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</si>
  <si>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</si>
  <si>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</si>
  <si>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</si>
  <si>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</si>
  <si>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</si>
  <si>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</si>
  <si>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</si>
  <si>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</si>
  <si>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</si>
  <si>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</si>
  <si>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</si>
  <si>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</si>
  <si>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</si>
  <si>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</si>
  <si>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</si>
  <si>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</si>
  <si>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</si>
  <si>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</si>
  <si>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</si>
  <si>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</si>
  <si>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</si>
  <si>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</si>
  <si>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</si>
  <si>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</si>
  <si>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</si>
  <si>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</si>
  <si>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</si>
  <si>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</si>
  <si>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</si>
  <si>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</si>
  <si>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</si>
  <si>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</si>
  <si>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</si>
  <si>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</si>
  <si>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</si>
  <si>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</si>
  <si>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</si>
  <si>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</si>
  <si>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</si>
  <si>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</si>
  <si>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</si>
  <si>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</si>
  <si>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</si>
  <si>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</si>
  <si>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</si>
  <si>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</si>
  <si>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</si>
  <si>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</si>
  <si>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</si>
  <si>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</si>
  <si>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</si>
  <si>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</si>
  <si>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</si>
  <si>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</si>
  <si>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</si>
  <si>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</si>
  <si>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</si>
  <si>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</si>
  <si>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</si>
  <si>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</si>
  <si>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</si>
  <si>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</si>
  <si>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</si>
  <si>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</si>
  <si>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</si>
  <si>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</si>
  <si>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</si>
  <si>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</si>
  <si>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</si>
  <si>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</si>
  <si>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</si>
  <si>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</si>
  <si>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</si>
  <si>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</si>
  <si>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</si>
  <si>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</si>
  <si>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</si>
  <si>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</si>
  <si>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</si>
  <si>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</si>
  <si>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</si>
  <si>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</si>
  <si>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</si>
  <si>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</si>
  <si>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</si>
  <si>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</si>
  <si>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</si>
  <si>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</si>
  <si>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</si>
  <si>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</si>
  <si>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</si>
  <si>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</si>
  <si>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</si>
  <si>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</si>
  <si>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</si>
  <si>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</si>
  <si>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</si>
  <si>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</si>
  <si>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</si>
  <si>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</si>
  <si>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</si>
  <si>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</si>
  <si>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</si>
  <si>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</si>
  <si>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</si>
  <si>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</si>
  <si>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</si>
  <si>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</si>
  <si>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</si>
  <si>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</si>
  <si>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</si>
  <si>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</si>
  <si>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</si>
  <si>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</si>
  <si>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</si>
  <si>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</si>
  <si>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</si>
  <si>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</si>
  <si>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</si>
  <si>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</si>
  <si>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</si>
  <si>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</si>
  <si>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</si>
  <si>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</si>
  <si>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</si>
  <si>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</si>
  <si>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</si>
  <si>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</si>
  <si>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</si>
  <si>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</si>
  <si>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</si>
  <si>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</si>
  <si>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</si>
  <si>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</si>
  <si>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</si>
  <si>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</si>
  <si>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</si>
  <si>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</si>
  <si>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</si>
  <si>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</si>
  <si>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</si>
  <si>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</si>
  <si>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</si>
  <si>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</si>
  <si>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</si>
  <si>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</si>
  <si>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</si>
  <si>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</si>
  <si>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</si>
  <si>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</si>
  <si>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</si>
  <si>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</si>
  <si>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</si>
  <si>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</si>
  <si>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</si>
  <si>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</si>
  <si>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</si>
  <si>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</si>
  <si>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</si>
  <si>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</si>
  <si>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</si>
  <si>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</si>
  <si>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</si>
  <si>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</si>
  <si>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</si>
  <si>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</si>
  <si>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</si>
  <si>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</si>
  <si>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</si>
  <si>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</si>
  <si>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</si>
  <si>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</si>
  <si>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</si>
  <si>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</si>
  <si>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</si>
  <si>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</si>
  <si>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</si>
  <si>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</si>
  <si>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</si>
  <si>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</si>
  <si>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</si>
  <si>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</si>
  <si>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</si>
  <si>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</si>
  <si>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</si>
  <si>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</si>
  <si>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</si>
  <si>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</si>
  <si>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</si>
  <si>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</si>
  <si>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</si>
  <si>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</si>
  <si>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</si>
  <si>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</si>
  <si>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</si>
  <si>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</si>
  <si>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</si>
  <si>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</si>
  <si>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</si>
  <si>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</si>
  <si>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</si>
  <si>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</si>
  <si>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</si>
  <si>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</si>
  <si>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</si>
  <si>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</si>
  <si>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</si>
  <si>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</si>
  <si>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</si>
  <si>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</si>
  <si>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</si>
  <si>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</si>
  <si>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</si>
  <si>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</si>
  <si>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</si>
  <si>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</si>
  <si>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</si>
  <si>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</si>
  <si>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</si>
  <si>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</si>
  <si>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</si>
  <si>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</si>
  <si>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</si>
  <si>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</si>
  <si>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</si>
  <si>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</si>
  <si>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</si>
  <si>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</si>
  <si>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</si>
  <si>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</si>
  <si>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</si>
  <si>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</si>
  <si>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</si>
  <si>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</si>
  <si>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</si>
  <si>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</si>
  <si>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</si>
  <si>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</si>
  <si>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</si>
  <si>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</si>
  <si>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</si>
  <si>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</si>
  <si>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</si>
  <si>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</si>
  <si>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</si>
  <si>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</si>
  <si>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</si>
  <si>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</si>
  <si>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</si>
  <si>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</si>
  <si>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</si>
  <si>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</si>
  <si>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</si>
  <si>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</si>
  <si>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</si>
  <si>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</si>
  <si>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</si>
  <si>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</si>
  <si>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</si>
  <si>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</si>
  <si>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</si>
  <si>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</si>
  <si>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</si>
  <si>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</si>
  <si>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</si>
  <si>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</si>
  <si>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</si>
  <si>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</si>
  <si>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</si>
  <si>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</si>
  <si>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</si>
  <si>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</si>
  <si>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</si>
  <si>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</si>
  <si>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</si>
  <si>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</si>
  <si>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</si>
  <si>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</si>
  <si>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</si>
  <si>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</si>
  <si>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</si>
  <si>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</si>
  <si>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</si>
  <si>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</si>
  <si>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</si>
  <si>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</si>
  <si>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</si>
  <si>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</si>
  <si>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</si>
  <si>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</si>
  <si>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</si>
  <si>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</si>
  <si>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</si>
  <si>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</si>
  <si>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</si>
  <si>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</si>
  <si>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</si>
  <si>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</si>
  <si>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</si>
  <si>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</si>
  <si>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</si>
  <si>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</si>
  <si>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</si>
  <si>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</si>
  <si>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</si>
  <si>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</si>
  <si>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</si>
  <si>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</si>
  <si>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</si>
  <si>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</si>
  <si>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</si>
  <si>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</si>
  <si>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</si>
  <si>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</si>
  <si>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</si>
  <si>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</si>
  <si>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</si>
  <si>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</si>
  <si>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</si>
  <si>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</si>
  <si>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</si>
  <si>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</si>
  <si>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</si>
  <si>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</si>
  <si>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</si>
  <si>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</si>
  <si>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</si>
  <si>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</si>
  <si>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</si>
  <si>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</si>
  <si>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</si>
  <si>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</si>
  <si>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</si>
  <si>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</si>
  <si>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</si>
  <si>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</si>
  <si>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</si>
  <si>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</si>
  <si>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</si>
  <si>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</si>
  <si>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</si>
  <si>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</si>
  <si>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</si>
  <si>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</si>
  <si>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</si>
  <si>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</si>
  <si>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</si>
  <si>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</si>
  <si>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</si>
  <si>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</si>
  <si>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</si>
  <si>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</si>
  <si>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</si>
  <si>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</si>
  <si>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</si>
  <si>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</si>
  <si>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</si>
  <si>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</si>
  <si>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</si>
  <si>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</si>
  <si>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</si>
  <si>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</si>
  <si>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</si>
  <si>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</si>
  <si>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</si>
  <si>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</si>
  <si>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</si>
  <si>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</si>
  <si>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</si>
  <si>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</si>
  <si>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</si>
  <si>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</si>
  <si>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</si>
  <si>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</si>
  <si>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</si>
  <si>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</si>
  <si>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</si>
  <si>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</si>
  <si>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</si>
  <si>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</si>
  <si>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</si>
  <si>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</si>
  <si>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</si>
  <si>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</si>
  <si>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</si>
  <si>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</si>
  <si>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</si>
  <si>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</si>
  <si>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</si>
  <si>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</si>
  <si>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</si>
  <si>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</si>
  <si>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</si>
  <si>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</si>
  <si>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</si>
  <si>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</si>
  <si>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</si>
  <si>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</si>
  <si>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</si>
  <si>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</si>
  <si>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</si>
  <si>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</si>
  <si>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</si>
  <si>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</si>
  <si>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</si>
  <si>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</si>
  <si>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</si>
  <si>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</si>
  <si>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</si>
  <si>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</si>
  <si>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</si>
  <si>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</si>
  <si>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</si>
  <si>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</si>
  <si>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</si>
  <si>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</si>
  <si>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</si>
  <si>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</si>
  <si>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</si>
  <si>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</si>
  <si>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</si>
  <si>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</si>
  <si>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</si>
  <si>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</si>
  <si>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</si>
  <si>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</si>
  <si>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</si>
  <si>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</si>
  <si>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</si>
  <si>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</si>
  <si>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</si>
  <si>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</si>
  <si>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</si>
  <si>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</si>
  <si>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</si>
  <si>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</si>
  <si>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</si>
  <si>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</si>
  <si>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</si>
  <si>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</si>
  <si>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</si>
  <si>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</si>
  <si>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</si>
  <si>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</si>
  <si>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</si>
  <si>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</si>
  <si>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</si>
  <si>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</si>
  <si>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</si>
  <si>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</si>
  <si>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</si>
  <si>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</si>
  <si>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</si>
  <si>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</si>
  <si>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</si>
  <si>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</si>
  <si>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</si>
  <si>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</si>
  <si>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</si>
  <si>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</si>
  <si>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</si>
  <si>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</si>
  <si>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</si>
  <si>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</si>
  <si>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</si>
  <si>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</si>
  <si>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</si>
  <si>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</si>
  <si>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</si>
  <si>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</si>
  <si>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</si>
  <si>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</si>
  <si>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</si>
  <si>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</si>
  <si>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</si>
  <si>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</si>
  <si>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</si>
  <si>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</si>
  <si>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</si>
  <si>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</si>
  <si>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</si>
  <si>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</si>
  <si>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</si>
  <si>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</si>
  <si>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</si>
  <si>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</si>
  <si>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</si>
  <si>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</si>
  <si>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</si>
  <si>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</si>
  <si>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</si>
  <si>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</si>
  <si>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</si>
  <si>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</si>
  <si>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</si>
  <si>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</si>
  <si>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</si>
  <si>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</si>
  <si>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</si>
  <si>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</si>
  <si>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</si>
  <si>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</si>
  <si>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</si>
  <si>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</si>
  <si>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</si>
  <si>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</si>
  <si>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</si>
  <si>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</si>
  <si>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</si>
  <si>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</si>
  <si>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</si>
  <si>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</si>
  <si>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</si>
  <si>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</si>
  <si>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</si>
  <si>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</si>
  <si>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</si>
  <si>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</si>
  <si>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</si>
  <si>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</si>
  <si>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</si>
  <si>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</si>
  <si>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</si>
  <si>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</si>
  <si>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</si>
  <si>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</si>
  <si>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</si>
  <si>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</si>
  <si>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</si>
  <si>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</si>
  <si>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</si>
  <si>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</si>
  <si>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</si>
  <si>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</si>
  <si>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</si>
  <si>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</si>
  <si>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</si>
  <si>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</si>
  <si>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</si>
  <si>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</si>
  <si>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</si>
  <si>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</si>
  <si>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</si>
  <si>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</si>
  <si>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</si>
  <si>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</si>
  <si>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</si>
  <si>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</si>
  <si>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</si>
  <si>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</si>
  <si>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</si>
  <si>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</si>
  <si>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</si>
  <si>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</si>
  <si>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</si>
  <si>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</si>
  <si>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</si>
  <si>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</si>
  <si>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</si>
  <si>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</si>
  <si>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</si>
  <si>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</si>
  <si>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</si>
  <si>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</si>
  <si>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</si>
  <si>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</si>
  <si>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</si>
  <si>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</si>
  <si>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</si>
  <si>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</si>
  <si>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</si>
  <si>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</si>
  <si>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</si>
  <si>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</si>
  <si>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</si>
  <si>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</si>
  <si>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</si>
  <si>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</si>
  <si>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</si>
  <si>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</si>
  <si>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</si>
  <si>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</si>
  <si>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</si>
  <si>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</si>
  <si>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</si>
  <si>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</si>
  <si>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</si>
  <si>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</si>
  <si>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</si>
  <si>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</si>
  <si>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</si>
  <si>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</si>
  <si>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</si>
  <si>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</si>
  <si>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</si>
  <si>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</si>
  <si>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</si>
  <si>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</si>
  <si>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</si>
  <si>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</si>
  <si>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</si>
  <si>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</si>
  <si>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</si>
  <si>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</si>
  <si>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</si>
  <si>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</si>
  <si>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</si>
  <si>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</si>
  <si>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</si>
  <si>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</si>
  <si>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</si>
  <si>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</si>
  <si>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</si>
  <si>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</si>
  <si>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</si>
  <si>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</si>
  <si>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</si>
  <si>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</si>
  <si>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</si>
  <si>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</si>
  <si>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</si>
  <si>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</si>
  <si>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</si>
  <si>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</si>
  <si>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</si>
  <si>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</si>
  <si>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</si>
  <si>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</si>
  <si>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</si>
  <si>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</si>
  <si>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</si>
  <si>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</si>
  <si>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</si>
  <si>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</si>
  <si>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</si>
  <si>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</si>
  <si>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</si>
  <si>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</si>
  <si>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</si>
  <si>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</si>
  <si>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</si>
  <si>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</si>
  <si>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</si>
  <si>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</si>
  <si>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</si>
  <si>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</si>
  <si>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</si>
  <si>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</si>
  <si>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</si>
  <si>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</si>
  <si>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</si>
  <si>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</si>
  <si>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</si>
  <si>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</si>
  <si>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</si>
  <si>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</si>
  <si>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</si>
  <si>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</si>
  <si>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</si>
  <si>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</si>
  <si>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</si>
  <si>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</si>
  <si>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</si>
  <si>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</si>
  <si>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</si>
  <si>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</si>
  <si>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</si>
  <si>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</si>
  <si>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</si>
  <si>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</si>
  <si>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</si>
  <si>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</si>
  <si>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</si>
  <si>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</si>
  <si>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</si>
  <si>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</si>
  <si>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</si>
  <si>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</si>
  <si>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</si>
  <si>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</si>
  <si>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</si>
  <si>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</si>
  <si>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</si>
  <si>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</si>
  <si>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</si>
  <si>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</si>
  <si>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</si>
  <si>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</si>
  <si>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</si>
  <si>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</si>
  <si>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</si>
  <si>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</si>
  <si>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</si>
  <si>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</si>
  <si>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</si>
  <si>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</si>
  <si>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</si>
  <si>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</si>
  <si>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</si>
  <si>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</si>
  <si>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</si>
  <si>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</si>
  <si>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</si>
  <si>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</si>
  <si>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</si>
  <si>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</si>
  <si>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</si>
  <si>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</si>
  <si>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</si>
  <si>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</si>
  <si>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</si>
  <si>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</si>
  <si>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</si>
  <si>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</si>
  <si>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</si>
  <si>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</si>
  <si>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</si>
  <si>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</si>
  <si>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</si>
  <si>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</si>
  <si>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</si>
  <si>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</si>
  <si>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</si>
  <si>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</si>
  <si>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</si>
  <si>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</si>
  <si>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</si>
  <si>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</si>
  <si>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</si>
  <si>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</si>
  <si>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</si>
  <si>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</si>
  <si>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</si>
  <si>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</si>
  <si>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</si>
  <si>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</si>
  <si>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</si>
  <si>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</si>
  <si>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</si>
  <si>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</si>
  <si>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</si>
  <si>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</si>
  <si>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</si>
  <si>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</si>
  <si>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</si>
  <si>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</si>
  <si>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</si>
  <si>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</si>
  <si>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</si>
  <si>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</si>
  <si>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</si>
  <si>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</si>
  <si>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</si>
  <si>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</si>
  <si>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</si>
  <si>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</si>
  <si>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</si>
  <si>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</si>
  <si>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</si>
  <si>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</si>
  <si>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</si>
  <si>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</si>
  <si>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</si>
  <si>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</si>
  <si>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</si>
  <si>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</si>
  <si>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</si>
  <si>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</si>
  <si>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</si>
  <si>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</si>
  <si>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</si>
  <si>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</si>
  <si>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</si>
  <si>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</si>
  <si>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</si>
  <si>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</si>
  <si>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</si>
  <si>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</si>
  <si>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</si>
  <si>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</si>
  <si>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</si>
  <si>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</si>
  <si>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</si>
  <si>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</si>
  <si>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</si>
  <si>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</si>
  <si>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</si>
  <si>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</si>
  <si>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</si>
  <si>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</si>
  <si>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</si>
  <si>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</si>
  <si>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</si>
  <si>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</si>
  <si>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</si>
  <si>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</si>
  <si>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</si>
  <si>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</si>
  <si>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</si>
  <si>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</si>
  <si>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</si>
  <si>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</si>
  <si>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</si>
  <si>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</si>
  <si>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</si>
  <si>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</si>
  <si>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</si>
  <si>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</si>
  <si>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</si>
  <si>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</si>
  <si>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</si>
  <si>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</si>
  <si>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</si>
  <si>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</si>
  <si>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</si>
  <si>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</si>
  <si>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</si>
  <si>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</si>
  <si>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</si>
  <si>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</si>
  <si>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</si>
  <si>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</si>
  <si>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</si>
  <si>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</si>
  <si>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</si>
  <si>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</si>
  <si>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</si>
  <si>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</si>
  <si>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</si>
  <si>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</si>
  <si>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</si>
  <si>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</si>
  <si>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</si>
  <si>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</si>
  <si>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</si>
  <si>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</si>
  <si>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</si>
  <si>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</si>
  <si>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</si>
  <si>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</si>
  <si>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</si>
  <si>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</si>
  <si>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</si>
  <si>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</si>
  <si>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</si>
  <si>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</si>
  <si>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</si>
  <si>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</si>
  <si>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</si>
  <si>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</si>
  <si>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</si>
  <si>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</si>
  <si>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</si>
  <si>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</si>
  <si>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</si>
  <si>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</si>
  <si>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</si>
  <si>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</si>
  <si>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</si>
  <si>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</si>
  <si>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</si>
  <si>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</si>
  <si>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</si>
  <si>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</si>
  <si>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</si>
  <si>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</si>
  <si>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</si>
  <si>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</si>
  <si>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</si>
  <si>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</si>
  <si>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</si>
  <si>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</si>
  <si>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</si>
  <si>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</si>
  <si>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</si>
  <si>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</si>
  <si>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</si>
  <si>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</si>
  <si>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</si>
  <si>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</si>
  <si>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</si>
  <si>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</si>
  <si>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</si>
  <si>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</si>
  <si>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</si>
  <si>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</si>
  <si>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</si>
  <si>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</si>
  <si>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</si>
  <si>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</si>
  <si>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</si>
  <si>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</si>
  <si>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</si>
  <si>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</si>
  <si>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</si>
  <si>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</si>
  <si>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</si>
  <si>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</si>
  <si>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</si>
  <si>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</si>
  <si>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</si>
  <si>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</si>
  <si>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</si>
  <si>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</si>
  <si>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</si>
  <si>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</si>
  <si>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</si>
  <si>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</si>
  <si>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</si>
  <si>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</si>
  <si>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</si>
  <si>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</si>
  <si>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</si>
  <si>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</si>
  <si>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</si>
  <si>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</si>
  <si>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</si>
  <si>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</si>
  <si>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</si>
  <si>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</si>
  <si>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</si>
  <si>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</si>
  <si>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</si>
  <si>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</si>
  <si>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</si>
  <si>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</si>
  <si>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</si>
  <si>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</si>
  <si>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</si>
  <si>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</si>
  <si>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</si>
  <si>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</si>
  <si>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</si>
  <si>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</si>
  <si>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</si>
  <si>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</si>
  <si>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</si>
  <si>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</si>
  <si>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</si>
  <si>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</si>
  <si>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</si>
  <si>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</si>
  <si>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</si>
  <si>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</si>
  <si>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</si>
  <si>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</si>
  <si>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</si>
  <si>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</si>
  <si>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</si>
  <si>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</si>
  <si>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</si>
  <si>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</si>
  <si>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</si>
  <si>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</si>
  <si>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</si>
  <si>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</si>
  <si>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</si>
  <si>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</si>
  <si>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</si>
  <si>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</si>
  <si>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</si>
  <si>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</si>
  <si>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</si>
  <si>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</si>
  <si>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</si>
  <si>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</si>
  <si>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</si>
  <si>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</si>
  <si>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</si>
  <si>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</si>
  <si>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</si>
  <si>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</si>
  <si>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</si>
  <si>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</si>
  <si>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</si>
  <si>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</si>
  <si>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</si>
  <si>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</si>
  <si>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</si>
  <si>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</si>
  <si>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</si>
  <si>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</si>
  <si>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</si>
  <si>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</si>
  <si>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</si>
  <si>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</si>
  <si>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</si>
  <si>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</si>
  <si>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</si>
  <si>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</si>
  <si>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</si>
  <si>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</si>
  <si>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</si>
  <si>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</si>
  <si>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</si>
  <si>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</si>
  <si>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</si>
  <si>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</si>
  <si>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</si>
  <si>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</si>
  <si>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</si>
  <si>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</si>
  <si>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</si>
  <si>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</si>
  <si>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</si>
  <si>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</si>
  <si>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</si>
  <si>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</si>
  <si>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</si>
  <si>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</si>
  <si>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</si>
  <si>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</si>
  <si>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</si>
  <si>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</si>
  <si>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</si>
  <si>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</si>
  <si>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</si>
  <si>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</si>
  <si>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</si>
  <si>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</si>
  <si>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</si>
  <si>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</si>
  <si>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</si>
  <si>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</si>
  <si>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</si>
  <si>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</si>
  <si>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</si>
  <si>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</si>
  <si>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</si>
  <si>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</si>
  <si>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</si>
  <si>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</si>
  <si>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</si>
  <si>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</si>
  <si>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</si>
  <si>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</si>
  <si>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</si>
  <si>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</si>
  <si>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</si>
  <si>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</si>
  <si>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</si>
  <si>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</si>
  <si>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</si>
  <si>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</si>
  <si>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</si>
  <si>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</si>
  <si>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</si>
  <si>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</si>
  <si>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</si>
  <si>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</si>
  <si>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</si>
  <si>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</si>
  <si>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</si>
  <si>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</si>
  <si>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</si>
  <si>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</si>
  <si>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</si>
  <si>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</si>
  <si>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</si>
  <si>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</si>
  <si>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</si>
  <si>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</si>
  <si>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</si>
  <si>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</si>
  <si>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</si>
  <si>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</si>
  <si>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</si>
  <si>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</si>
  <si>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</si>
  <si>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</si>
  <si>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</si>
  <si>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</si>
  <si>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</si>
  <si>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</si>
  <si>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</si>
  <si>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</si>
  <si>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</si>
  <si>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</si>
  <si>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</si>
  <si>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</si>
  <si>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</si>
  <si>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</si>
  <si>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</si>
  <si>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</si>
  <si>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</si>
  <si>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</si>
  <si>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</si>
  <si>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</si>
  <si>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</si>
  <si>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</si>
  <si>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</si>
  <si>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</si>
  <si>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</si>
  <si>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</si>
  <si>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</si>
  <si>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</si>
  <si>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</si>
  <si>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</si>
  <si>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</si>
  <si>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</si>
  <si>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</si>
  <si>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</si>
  <si>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</si>
  <si>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</si>
  <si>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</si>
  <si>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</si>
  <si>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</si>
  <si>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</si>
  <si>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</si>
  <si>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</si>
  <si>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</si>
  <si>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</si>
  <si>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</si>
  <si>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</si>
  <si>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</si>
  <si>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</si>
  <si>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</si>
  <si>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</si>
  <si>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</si>
  <si>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</si>
  <si>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</si>
  <si>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</si>
  <si>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</si>
  <si>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</si>
  <si>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</si>
  <si>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</si>
  <si>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</si>
  <si>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</si>
  <si>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</si>
  <si>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</si>
  <si>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</si>
  <si>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</si>
  <si>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</si>
  <si>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</si>
  <si>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</si>
  <si>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</si>
  <si>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</si>
  <si>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</si>
  <si>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</si>
  <si>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</si>
  <si>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</si>
  <si>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</si>
  <si>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</si>
  <si>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</si>
  <si>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</si>
  <si>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</si>
  <si>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</si>
  <si>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</si>
  <si>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</si>
  <si>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</si>
  <si>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</si>
  <si>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</si>
  <si>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</si>
  <si>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</si>
  <si>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</si>
  <si>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</si>
  <si>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</si>
  <si>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</si>
  <si>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</si>
  <si>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</si>
  <si>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</si>
  <si>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</si>
  <si>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</si>
  <si>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</si>
  <si>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</si>
  <si>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</si>
  <si>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</si>
  <si>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</si>
  <si>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</si>
  <si>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</si>
  <si>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</si>
  <si>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</si>
  <si>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</si>
  <si>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</si>
  <si>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</si>
  <si>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</si>
  <si>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</si>
  <si>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</si>
  <si>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</si>
  <si>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</si>
  <si>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</si>
  <si>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</si>
  <si>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</si>
  <si>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</si>
  <si>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</si>
  <si>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</si>
  <si>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</si>
  <si>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</si>
  <si>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</si>
  <si>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</si>
  <si>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</si>
  <si>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</si>
  <si>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</si>
  <si>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</si>
  <si>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</si>
  <si>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</si>
  <si>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</si>
  <si>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</si>
  <si>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</si>
  <si>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</si>
  <si>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</si>
  <si>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</si>
  <si>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</si>
  <si>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</si>
  <si>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</si>
  <si>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</si>
  <si>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</si>
  <si>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</si>
  <si>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</si>
  <si>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</si>
  <si>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</si>
  <si>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</si>
  <si>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</si>
  <si>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</si>
  <si>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</si>
  <si>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</si>
  <si>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</si>
  <si>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</si>
  <si>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</si>
  <si>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</si>
  <si>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</si>
  <si>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</si>
  <si>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</si>
  <si>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</si>
  <si>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</si>
  <si>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</si>
  <si>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</si>
  <si>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</si>
  <si>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</si>
  <si>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</si>
  <si>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</si>
  <si>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</si>
  <si>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</si>
  <si>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</si>
  <si>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</si>
  <si>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</si>
  <si>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</si>
  <si>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</si>
  <si>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</si>
  <si>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</si>
  <si>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</si>
  <si>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</si>
  <si>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</si>
  <si>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</si>
  <si>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</si>
  <si>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</si>
  <si>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</si>
  <si>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</si>
  <si>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</si>
  <si>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</si>
  <si>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</si>
  <si>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</si>
  <si>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</si>
  <si>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</si>
  <si>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</si>
  <si>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</si>
  <si>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</si>
  <si>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</si>
  <si>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</si>
  <si>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</si>
  <si>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</si>
  <si>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</si>
  <si>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</si>
  <si>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</si>
  <si>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</si>
  <si>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</si>
  <si>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</si>
  <si>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</si>
  <si>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</si>
  <si>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</si>
  <si>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</si>
  <si>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</si>
  <si>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</si>
  <si>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</si>
  <si>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</si>
  <si>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</si>
  <si>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</si>
  <si>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</si>
  <si>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</si>
  <si>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</si>
  <si>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</si>
  <si>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</si>
  <si>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</si>
  <si>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</si>
  <si>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</si>
  <si>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</si>
  <si>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</si>
  <si>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</si>
  <si>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</si>
  <si>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</si>
  <si>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</si>
  <si>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</si>
  <si>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</si>
  <si>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</si>
  <si>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</si>
  <si>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</si>
  <si>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</si>
  <si>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</si>
  <si>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</si>
  <si>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</si>
  <si>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</si>
  <si>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</si>
  <si>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</si>
  <si>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</si>
  <si>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</si>
  <si>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</si>
  <si>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</si>
  <si>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</si>
  <si>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</si>
  <si>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</si>
  <si>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</si>
  <si>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</si>
  <si>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</si>
  <si>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</si>
  <si>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</si>
  <si>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</si>
  <si>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</si>
  <si>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</si>
  <si>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</si>
  <si>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</si>
  <si>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</si>
  <si>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</si>
  <si>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</si>
  <si>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</si>
  <si>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</si>
  <si>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</si>
  <si>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</si>
  <si>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</si>
  <si>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</si>
  <si>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</si>
  <si>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</si>
  <si>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</si>
  <si>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</si>
  <si>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</si>
  <si>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</si>
  <si>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</si>
  <si>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</si>
  <si>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</si>
  <si>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</si>
  <si>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</si>
  <si>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</si>
  <si>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</si>
  <si>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</si>
  <si>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</si>
  <si>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</si>
  <si>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</si>
  <si>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</si>
  <si>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</si>
  <si>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</si>
  <si>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</si>
  <si>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</si>
  <si>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</si>
  <si>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</si>
  <si>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</si>
  <si>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</si>
  <si>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</si>
  <si>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</si>
  <si>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</si>
  <si>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</si>
  <si>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</si>
  <si>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</si>
  <si>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</si>
  <si>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</si>
  <si>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</si>
  <si>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</si>
  <si>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</si>
  <si>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</si>
  <si>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</si>
  <si>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</si>
  <si>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</si>
  <si>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</si>
  <si>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</si>
  <si>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</si>
  <si>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</si>
  <si>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</si>
  <si>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</si>
  <si>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</si>
  <si>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</si>
  <si>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</si>
  <si>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</si>
  <si>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</si>
  <si>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</si>
  <si>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</si>
  <si>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</si>
  <si>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</si>
  <si>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</si>
  <si>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</si>
  <si>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</si>
  <si>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</si>
  <si>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</si>
  <si>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</si>
  <si>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</si>
  <si>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</si>
  <si>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</si>
  <si>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</si>
  <si>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</si>
  <si>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</si>
  <si>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</si>
  <si>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</si>
  <si>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</si>
  <si>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</si>
  <si>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</si>
  <si>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</si>
  <si>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</si>
  <si>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</si>
  <si>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</si>
  <si>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</si>
  <si>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</si>
  <si>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</si>
  <si>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</si>
  <si>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</si>
  <si>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</si>
  <si>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</si>
  <si>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</si>
  <si>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</si>
  <si>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</si>
  <si>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</si>
  <si>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</si>
  <si>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</si>
  <si>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</si>
  <si>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</si>
  <si>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</si>
  <si>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</si>
  <si>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</si>
  <si>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</si>
  <si>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</si>
  <si>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</si>
  <si>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</si>
  <si>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</si>
  <si>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</si>
  <si>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</si>
  <si>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</si>
  <si>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</si>
  <si>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</si>
  <si>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</si>
  <si>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</si>
  <si>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</si>
  <si>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</si>
  <si>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</si>
  <si>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</si>
  <si>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</si>
  <si>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</si>
  <si>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</si>
  <si>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</si>
  <si>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</si>
  <si>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</si>
  <si>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</si>
  <si>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</si>
  <si>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</si>
  <si>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</si>
  <si>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</si>
  <si>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</si>
  <si>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</si>
  <si>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</si>
  <si>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</si>
  <si>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</si>
  <si>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</si>
  <si>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</si>
  <si>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</si>
  <si>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</si>
  <si>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</si>
  <si>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</si>
  <si>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</si>
  <si>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</si>
  <si>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</si>
  <si>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</si>
  <si>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</si>
  <si>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</si>
  <si>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</si>
  <si>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</si>
  <si>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</si>
  <si>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</si>
  <si>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</si>
  <si>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</si>
  <si>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</si>
  <si>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</si>
  <si>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</si>
  <si>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</si>
  <si>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</si>
  <si>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</si>
  <si>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</si>
  <si>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</si>
  <si>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</si>
  <si>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</si>
  <si>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</si>
  <si>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</si>
  <si>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</si>
  <si>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</si>
  <si>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</si>
  <si>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</si>
  <si>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</si>
  <si>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</si>
  <si>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</si>
  <si>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</si>
  <si>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</si>
  <si>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</si>
  <si>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</si>
  <si>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</si>
  <si>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</si>
  <si>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</si>
  <si>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</si>
  <si>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</si>
  <si>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</si>
  <si>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</si>
  <si>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</si>
  <si>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</si>
  <si>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</si>
  <si>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</si>
  <si>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</si>
  <si>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</si>
  <si>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</si>
  <si>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</si>
  <si>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</si>
  <si>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</si>
  <si>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</si>
  <si>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</si>
  <si>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</si>
  <si>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</si>
  <si>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</si>
  <si>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</si>
  <si>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</si>
  <si>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</si>
  <si>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</si>
  <si>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</si>
  <si>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</si>
  <si>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</si>
  <si>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</si>
  <si>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</si>
  <si>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</si>
  <si>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</si>
  <si>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</si>
  <si>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</si>
  <si>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</si>
  <si>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</si>
  <si>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</si>
  <si>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</si>
  <si>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</si>
  <si>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</si>
  <si>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</si>
  <si>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</si>
  <si>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</si>
  <si>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</si>
  <si>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</si>
  <si>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</si>
  <si>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</si>
  <si>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</si>
  <si>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</si>
  <si>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</si>
  <si>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</si>
  <si>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</si>
  <si>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</si>
  <si>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</si>
  <si>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</si>
  <si>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</si>
  <si>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</si>
  <si>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</si>
  <si>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</si>
  <si>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</si>
  <si>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</si>
  <si>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</si>
  <si>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</si>
  <si>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</si>
  <si>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</si>
  <si>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</si>
  <si>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</si>
  <si>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</si>
  <si>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</si>
  <si>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</si>
  <si>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</si>
  <si>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</si>
  <si>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</si>
  <si>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</si>
  <si>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</si>
  <si>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</si>
  <si>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</si>
  <si>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</si>
  <si>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</si>
  <si>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</si>
  <si>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</si>
  <si>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</si>
  <si>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</si>
  <si>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</si>
  <si>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</si>
  <si>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</si>
  <si>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</si>
  <si>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</si>
  <si>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</si>
  <si>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</si>
  <si>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</si>
  <si>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</si>
  <si>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</si>
  <si>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</si>
  <si>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</si>
  <si>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</si>
  <si>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</si>
  <si>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</si>
  <si>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</si>
  <si>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</si>
  <si>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</si>
  <si>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</si>
  <si>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</si>
  <si>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</si>
  <si>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</si>
  <si>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</si>
  <si>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</si>
  <si>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</si>
  <si>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</si>
  <si>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</si>
  <si>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</si>
  <si>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</si>
  <si>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</si>
  <si>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</si>
  <si>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</si>
  <si>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</si>
  <si>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</si>
  <si>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</si>
  <si>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</si>
  <si>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</si>
  <si>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</si>
  <si>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</si>
  <si>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</si>
  <si>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</si>
  <si>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</si>
  <si>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</si>
  <si>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</si>
  <si>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</si>
  <si>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</si>
  <si>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</si>
  <si>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</si>
  <si>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</si>
  <si>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</si>
  <si>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</si>
  <si>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</si>
  <si>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</si>
  <si>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</si>
  <si>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</si>
  <si>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</si>
  <si>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</si>
  <si>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</si>
  <si>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</si>
  <si>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</si>
  <si>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</si>
  <si>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</si>
  <si>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</si>
  <si>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</si>
  <si>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</si>
  <si>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</si>
  <si>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</si>
  <si>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</si>
  <si>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</si>
  <si>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</si>
  <si>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</si>
  <si>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</si>
  <si>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</si>
  <si>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</si>
  <si>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</si>
  <si>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</si>
  <si>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</si>
  <si>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</si>
  <si>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</si>
  <si>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</si>
  <si>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</si>
  <si>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</si>
  <si>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</si>
  <si>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</si>
  <si>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</si>
  <si>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</si>
  <si>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</si>
  <si>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</si>
  <si>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</si>
  <si>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</si>
  <si>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</si>
  <si>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</si>
  <si>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</si>
  <si>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</si>
  <si>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</si>
  <si>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</si>
  <si>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</si>
  <si>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</si>
  <si>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</si>
  <si>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</si>
  <si>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</si>
  <si>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</si>
  <si>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</si>
  <si>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</si>
  <si>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</si>
  <si>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</si>
  <si>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</si>
  <si>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</si>
  <si>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</si>
  <si>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</si>
  <si>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</si>
  <si>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</si>
  <si>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</si>
  <si>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</si>
  <si>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</si>
  <si>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</si>
  <si>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</si>
  <si>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</si>
  <si>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</si>
  <si>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</si>
  <si>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</si>
  <si>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</si>
  <si>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</si>
  <si>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</si>
  <si>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</si>
  <si>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</si>
  <si>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</si>
  <si>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</si>
  <si>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</si>
  <si>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</si>
  <si>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</si>
  <si>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</si>
  <si>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</si>
  <si>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</si>
  <si>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</si>
  <si>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</si>
  <si>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</si>
  <si>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</si>
  <si>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</si>
  <si>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</si>
  <si>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</si>
  <si>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</si>
  <si>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</si>
  <si>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</si>
  <si>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</si>
  <si>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</si>
  <si>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</si>
  <si>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</si>
  <si>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</si>
  <si>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</si>
  <si>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</si>
  <si>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</si>
  <si>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</si>
  <si>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</si>
  <si>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</si>
  <si>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</si>
  <si>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</si>
  <si>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</si>
  <si>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</si>
  <si>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</si>
  <si>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</si>
  <si>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</si>
  <si>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</si>
  <si>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</si>
  <si>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</si>
  <si>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</si>
  <si>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</si>
  <si>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</si>
  <si>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</si>
  <si>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</si>
  <si>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</si>
  <si>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</si>
  <si>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</si>
  <si>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</si>
  <si>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</si>
  <si>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</si>
  <si>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</si>
  <si>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</si>
  <si>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</si>
  <si>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</si>
  <si>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</si>
  <si>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</si>
  <si>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</si>
  <si>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</si>
  <si>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</si>
  <si>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</si>
  <si>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</si>
  <si>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</si>
  <si>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</si>
  <si>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</si>
  <si>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</si>
  <si>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</si>
  <si>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</si>
  <si>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</si>
  <si>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</si>
  <si>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</si>
  <si>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</si>
  <si>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</si>
  <si>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</si>
  <si>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</si>
  <si>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</si>
  <si>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</si>
  <si>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</si>
  <si>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</si>
  <si>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</si>
  <si>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</si>
  <si>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</si>
  <si>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</si>
  <si>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</si>
  <si>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</si>
  <si>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</si>
  <si>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</si>
  <si>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</si>
  <si>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</si>
  <si>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</si>
  <si>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</si>
  <si>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</si>
  <si>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</si>
  <si>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</si>
  <si>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</si>
  <si>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</si>
  <si>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</si>
  <si>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</si>
  <si>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</si>
  <si>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</si>
  <si>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</si>
  <si>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</si>
  <si>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</si>
  <si>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</si>
  <si>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</si>
  <si>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</si>
  <si>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</si>
  <si>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</si>
  <si>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</si>
  <si>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</si>
  <si>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</si>
  <si>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</si>
  <si>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</si>
  <si>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</si>
  <si>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</si>
  <si>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</si>
  <si>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</si>
  <si>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</si>
  <si>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</si>
  <si>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</si>
  <si>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</si>
  <si>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</si>
  <si>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</si>
  <si>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</si>
  <si>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</si>
  <si>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</si>
  <si>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</si>
  <si>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</si>
  <si>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</si>
  <si>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</si>
  <si>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</si>
  <si>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</si>
  <si>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</si>
  <si>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</si>
  <si>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</si>
  <si>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</si>
  <si>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</si>
  <si>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</si>
  <si>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</si>
  <si>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</si>
  <si>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</si>
  <si>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</si>
  <si>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</si>
  <si>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</si>
  <si>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</si>
  <si>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</si>
  <si>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</si>
  <si>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</si>
  <si>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</si>
  <si>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</si>
  <si>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</si>
  <si>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</si>
  <si>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</si>
  <si>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</si>
  <si>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</si>
  <si>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</si>
  <si>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</si>
  <si>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</si>
  <si>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</si>
  <si>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</si>
  <si>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</si>
  <si>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</si>
  <si>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</si>
  <si>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</si>
  <si>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</si>
  <si>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</si>
  <si>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</si>
  <si>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</si>
  <si>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</si>
  <si>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</si>
  <si>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</si>
  <si>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</si>
  <si>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</si>
  <si>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</si>
  <si>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</si>
  <si>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</si>
  <si>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</si>
  <si>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</si>
  <si>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</si>
  <si>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</si>
  <si>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</si>
  <si>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</si>
  <si>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</si>
  <si>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</si>
  <si>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</si>
  <si>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</si>
  <si>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</si>
  <si>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</si>
  <si>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</si>
  <si>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</si>
  <si>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</si>
  <si>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</si>
  <si>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</si>
  <si>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</si>
  <si>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</si>
  <si>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</si>
  <si>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</si>
  <si>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</si>
  <si>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</si>
  <si>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</si>
  <si>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</si>
  <si>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</si>
  <si>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</si>
  <si>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</si>
  <si>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</si>
  <si>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</si>
  <si>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</si>
  <si>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</si>
  <si>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</si>
  <si>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</si>
  <si>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</si>
  <si>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</si>
  <si>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</si>
  <si>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</si>
  <si>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</si>
  <si>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</si>
  <si>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</si>
  <si>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</si>
  <si>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</si>
  <si>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</si>
  <si>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</si>
  <si>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</si>
  <si>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</si>
  <si>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</si>
  <si>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</si>
  <si>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</si>
  <si>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</si>
  <si>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</si>
  <si>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</si>
  <si>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</si>
  <si>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</si>
  <si>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</si>
  <si>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</si>
  <si>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</si>
  <si>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</si>
  <si>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</si>
  <si>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</si>
  <si>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</si>
  <si>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</si>
  <si>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</si>
  <si>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</si>
  <si>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</si>
  <si>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</si>
  <si>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</si>
  <si>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</si>
  <si>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</si>
  <si>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</si>
  <si>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</si>
  <si>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</si>
  <si>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</si>
  <si>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</si>
  <si>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</si>
  <si>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</si>
  <si>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</si>
  <si>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</si>
  <si>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</si>
  <si>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</si>
  <si>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</si>
  <si>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</si>
  <si>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</si>
  <si>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</si>
  <si>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</si>
  <si>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</si>
  <si>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</si>
  <si>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</si>
  <si>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</si>
  <si>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</si>
  <si>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</si>
  <si>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</si>
  <si>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</si>
  <si>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</si>
  <si>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</si>
  <si>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</si>
  <si>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</si>
  <si>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</si>
  <si>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</si>
  <si>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</si>
  <si>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</si>
  <si>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</si>
  <si>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</si>
  <si>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</si>
  <si>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</si>
  <si>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</si>
  <si>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</si>
  <si>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</si>
  <si>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</si>
  <si>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</si>
  <si>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</si>
  <si>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</si>
  <si>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</si>
  <si>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</si>
  <si>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</si>
  <si>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</si>
  <si>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</si>
  <si>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</si>
  <si>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</si>
  <si>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</si>
  <si>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</si>
  <si>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</si>
  <si>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</si>
  <si>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</si>
  <si>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</si>
  <si>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</si>
  <si>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</si>
  <si>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</si>
  <si>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</si>
  <si>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</si>
  <si>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</si>
  <si>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</si>
  <si>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</si>
  <si>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</si>
  <si>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</si>
  <si>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</si>
  <si>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</si>
  <si>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</si>
  <si>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</si>
  <si>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</si>
  <si>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</si>
  <si>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</si>
  <si>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</si>
  <si>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</si>
  <si>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</si>
  <si>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</si>
  <si>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</si>
  <si>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</si>
  <si>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</si>
  <si>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</si>
  <si>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</si>
  <si>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</si>
  <si>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</si>
  <si>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</si>
  <si>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</si>
  <si>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</si>
  <si>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</si>
  <si>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</si>
  <si>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</si>
  <si>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</si>
  <si>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</si>
  <si>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</si>
  <si>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</si>
  <si>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</si>
  <si>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</si>
  <si>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</si>
  <si>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</si>
  <si>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</si>
  <si>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</si>
  <si>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</si>
  <si>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</si>
  <si>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</si>
  <si>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</si>
  <si>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</si>
  <si>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</si>
  <si>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</si>
  <si>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</si>
  <si>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</si>
  <si>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</si>
  <si>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</si>
  <si>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</si>
  <si>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</si>
  <si>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</si>
  <si>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</si>
  <si>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</si>
  <si>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</si>
  <si>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</si>
  <si>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</si>
  <si>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</si>
  <si>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</si>
  <si>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</si>
  <si>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</si>
  <si>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</si>
  <si>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</si>
  <si>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</si>
  <si>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</si>
  <si>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</si>
  <si>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</si>
  <si>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</si>
  <si>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</si>
  <si>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</si>
  <si>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</si>
  <si>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</si>
  <si>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</si>
  <si>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</si>
  <si>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</si>
  <si>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</si>
  <si>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</si>
  <si>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</si>
  <si>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</si>
  <si>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</si>
  <si>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</si>
  <si>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</si>
  <si>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</si>
  <si>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</si>
  <si>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</si>
  <si>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</si>
  <si>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</si>
  <si>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</si>
  <si>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</si>
  <si>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</si>
  <si>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</si>
  <si>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</si>
  <si>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</si>
  <si>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</si>
  <si>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</si>
  <si>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</si>
  <si>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</si>
  <si>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</si>
  <si>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</si>
  <si>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</si>
  <si>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</si>
  <si>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</si>
  <si>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</si>
  <si>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</si>
  <si>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</si>
  <si>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</si>
  <si>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</si>
  <si>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</si>
  <si>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</si>
  <si>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</si>
  <si>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</si>
  <si>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</si>
  <si>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</si>
  <si>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</si>
  <si>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</si>
  <si>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</si>
  <si>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</si>
  <si>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</si>
  <si>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</si>
  <si>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</si>
  <si>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</si>
  <si>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</si>
  <si>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</si>
  <si>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</si>
  <si>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</si>
  <si>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</si>
  <si>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</si>
  <si>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</si>
  <si>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</si>
  <si>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</si>
  <si>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</si>
  <si>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</si>
  <si>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</si>
  <si>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</si>
  <si>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</si>
  <si>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</si>
  <si>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</si>
  <si>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</si>
  <si>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</si>
  <si>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</si>
  <si>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</si>
  <si>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</si>
  <si>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</si>
  <si>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</si>
  <si>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</si>
  <si>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</si>
  <si>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</si>
  <si>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</si>
  <si>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</si>
  <si>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</si>
  <si>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</si>
  <si>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</si>
  <si>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</si>
  <si>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</si>
  <si>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</si>
  <si>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</si>
  <si>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</si>
  <si>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</si>
  <si>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</si>
  <si>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</si>
  <si>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</si>
  <si>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</si>
  <si>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</si>
  <si>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</si>
  <si>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</si>
  <si>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</si>
  <si>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</si>
  <si>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</si>
  <si>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</si>
  <si>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</si>
  <si>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</si>
  <si>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</si>
  <si>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</si>
  <si>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</si>
  <si>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</si>
  <si>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</si>
  <si>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</si>
  <si>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</si>
  <si>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</si>
  <si>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</si>
  <si>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</si>
  <si>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</si>
  <si>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</si>
  <si>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</si>
  <si>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</si>
  <si>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</si>
  <si>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</si>
  <si>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</si>
  <si>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</si>
  <si>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</si>
  <si>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</si>
  <si>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</si>
  <si>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</si>
  <si>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</si>
  <si>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</si>
  <si>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</si>
  <si>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</si>
  <si>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</si>
  <si>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</si>
  <si>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</si>
  <si>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</si>
  <si>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</si>
  <si>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</si>
  <si>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</si>
  <si>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</si>
  <si>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</si>
  <si>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</si>
  <si>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</si>
  <si>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</si>
  <si>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</si>
  <si>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</si>
  <si>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</si>
  <si>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</si>
  <si>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</si>
  <si>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</si>
  <si>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</si>
  <si>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</si>
  <si>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</si>
  <si>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</si>
  <si>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</si>
  <si>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</si>
  <si>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</si>
  <si>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</si>
  <si>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</si>
  <si>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</si>
  <si>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</si>
  <si>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</si>
  <si>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</si>
  <si>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</si>
  <si>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</si>
  <si>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</si>
  <si>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</si>
  <si>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</si>
  <si>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</si>
  <si>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</si>
  <si>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</si>
  <si>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</si>
  <si>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</si>
  <si>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</si>
  <si>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</si>
  <si>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</si>
  <si>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</si>
  <si>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</si>
  <si>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</si>
  <si>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</si>
  <si>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</si>
  <si>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</si>
  <si>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</si>
  <si>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</si>
  <si>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</si>
  <si>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</si>
  <si>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</si>
  <si>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</si>
  <si>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</si>
  <si>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</si>
  <si>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</si>
  <si>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</si>
  <si>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</si>
  <si>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</si>
  <si>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</si>
  <si>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</si>
  <si>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</si>
  <si>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</si>
  <si>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</si>
  <si>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</si>
  <si>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</si>
  <si>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</si>
  <si>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</si>
  <si>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</si>
  <si>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</si>
  <si>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</si>
  <si>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</si>
  <si>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</si>
  <si>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</si>
  <si>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</si>
  <si>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</si>
  <si>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</si>
  <si>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</si>
  <si>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</si>
  <si>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</si>
  <si>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</si>
  <si>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</si>
  <si>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</si>
  <si>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</si>
  <si>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</si>
  <si>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</si>
  <si>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</si>
  <si>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</si>
  <si>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</si>
  <si>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</si>
  <si>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</si>
  <si>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</si>
  <si>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</si>
  <si>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</si>
  <si>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</si>
  <si>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</si>
  <si>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</si>
  <si>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</si>
  <si>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</si>
  <si>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</si>
  <si>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</si>
  <si>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</si>
  <si>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</si>
  <si>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</si>
  <si>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</si>
  <si>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</si>
  <si>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</si>
  <si>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</si>
  <si>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</si>
  <si>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</si>
  <si>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</si>
  <si>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</si>
  <si>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</si>
  <si>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</si>
  <si>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</si>
  <si>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</si>
  <si>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</si>
  <si>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</si>
  <si>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</si>
  <si>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</si>
  <si>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</si>
  <si>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</si>
  <si>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</si>
  <si>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</si>
  <si>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</si>
  <si>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</si>
  <si>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</si>
  <si>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</si>
  <si>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</si>
  <si>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</si>
  <si>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</si>
  <si>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</si>
  <si>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</si>
  <si>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</si>
  <si>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</si>
  <si>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</si>
  <si>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</si>
  <si>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</si>
  <si>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</si>
  <si>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</si>
  <si>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</si>
  <si>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</si>
  <si>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</si>
  <si>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</si>
  <si>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</si>
  <si>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</si>
  <si>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</si>
  <si>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</si>
  <si>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</si>
  <si>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</si>
  <si>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</si>
  <si>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</si>
  <si>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</si>
  <si>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</si>
  <si>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</si>
  <si>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</si>
  <si>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</si>
  <si>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</si>
  <si>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</si>
  <si>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</si>
  <si>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</si>
  <si>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</si>
  <si>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</si>
  <si>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</si>
  <si>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</si>
  <si>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</si>
  <si>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</si>
  <si>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</si>
  <si>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</si>
  <si>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</si>
  <si>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</si>
  <si>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</si>
  <si>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</si>
  <si>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</si>
  <si>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</si>
  <si>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</si>
  <si>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</si>
  <si>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</si>
  <si>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</si>
  <si>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</si>
  <si>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</si>
  <si>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</si>
  <si>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</si>
  <si>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</si>
  <si>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</si>
  <si>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</si>
  <si>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</si>
  <si>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</si>
  <si>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</si>
  <si>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</si>
  <si>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</si>
  <si>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</si>
  <si>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</si>
  <si>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</si>
  <si>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</si>
  <si>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</si>
  <si>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</si>
  <si>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</si>
  <si>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</si>
  <si>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</si>
  <si>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</si>
  <si>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</si>
  <si>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</si>
  <si>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</si>
  <si>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</si>
  <si>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</si>
  <si>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</si>
  <si>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</si>
  <si>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</si>
  <si>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</si>
  <si>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</si>
  <si>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</si>
  <si>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</si>
  <si>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</si>
  <si>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</si>
  <si>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</si>
  <si>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</si>
  <si>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</si>
  <si>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</si>
  <si>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</si>
  <si>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</si>
  <si>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</si>
  <si>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</si>
  <si>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</si>
  <si>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</si>
  <si>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</si>
  <si>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</si>
  <si>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</si>
  <si>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</si>
  <si>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</si>
  <si>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</si>
  <si>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</si>
  <si>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</si>
  <si>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</si>
  <si>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</si>
  <si>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</si>
  <si>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</si>
  <si>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</si>
  <si>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</si>
  <si>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</si>
  <si>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</si>
  <si>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</si>
  <si>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</si>
  <si>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</si>
  <si>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</si>
  <si>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</si>
  <si>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</si>
  <si>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</si>
  <si>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</si>
  <si>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</si>
  <si>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</si>
  <si>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</si>
  <si>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</si>
  <si>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</si>
  <si>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</si>
  <si>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</si>
  <si>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</si>
  <si>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</si>
  <si>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</si>
  <si>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</si>
  <si>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</si>
  <si>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</si>
  <si>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</si>
  <si>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</si>
  <si>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</si>
  <si>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</si>
  <si>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</si>
  <si>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</si>
  <si>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</si>
  <si>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</si>
  <si>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</si>
  <si>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</si>
  <si>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</si>
  <si>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</si>
  <si>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</si>
  <si>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</si>
  <si>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</si>
  <si>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</si>
  <si>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</si>
  <si>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</si>
  <si>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</si>
  <si>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</si>
  <si>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</si>
  <si>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</si>
  <si>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</si>
  <si>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</si>
  <si>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</si>
  <si>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</si>
  <si>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</si>
  <si>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</si>
  <si>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</si>
  <si>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</si>
  <si>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</si>
  <si>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</si>
  <si>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</si>
  <si>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</si>
  <si>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</si>
  <si>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</si>
  <si>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</si>
  <si>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</si>
  <si>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</si>
  <si>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</si>
  <si>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</si>
  <si>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</si>
  <si>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</si>
  <si>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</si>
  <si>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</si>
  <si>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</si>
  <si>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</si>
  <si>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</si>
  <si>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</si>
  <si>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</si>
  <si>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</si>
  <si>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</si>
  <si>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</si>
  <si>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</si>
  <si>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</si>
  <si>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</si>
  <si>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</si>
  <si>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</si>
  <si>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</si>
  <si>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</si>
  <si>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</si>
  <si>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</si>
  <si>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</si>
  <si>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</si>
  <si>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</si>
  <si>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</si>
  <si>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</si>
  <si>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</si>
  <si>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</si>
  <si>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</si>
  <si>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</si>
  <si>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</si>
  <si>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</si>
  <si>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</si>
  <si>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</si>
  <si>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</si>
  <si>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</si>
  <si>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</si>
  <si>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</si>
  <si>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</si>
  <si>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</si>
  <si>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</si>
  <si>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</si>
  <si>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</si>
  <si>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</si>
  <si>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</si>
  <si>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</si>
  <si>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</si>
  <si>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</si>
  <si>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</si>
  <si>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</si>
  <si>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</si>
  <si>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</si>
  <si>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</si>
  <si>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</si>
  <si>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</si>
  <si>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</si>
  <si>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</si>
  <si>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</si>
  <si>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</si>
  <si>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</si>
  <si>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</si>
  <si>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</si>
  <si>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</si>
  <si>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</si>
  <si>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</si>
  <si>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</si>
  <si>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</si>
  <si>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</si>
  <si>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</si>
  <si>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</si>
  <si>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</si>
  <si>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</si>
  <si>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</si>
  <si>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</si>
  <si>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</si>
  <si>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</si>
  <si>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</si>
  <si>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</si>
  <si>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</si>
  <si>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</si>
  <si>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</si>
  <si>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</si>
  <si>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</si>
  <si>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</si>
  <si>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</si>
  <si>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</si>
  <si>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</si>
  <si>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</si>
  <si>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</si>
  <si>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</si>
  <si>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</si>
  <si>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</si>
  <si>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</si>
  <si>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</si>
  <si>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</si>
  <si>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</si>
  <si>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</si>
  <si>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</si>
  <si>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</si>
  <si>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</si>
  <si>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</si>
  <si>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</si>
  <si>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</si>
  <si>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</si>
  <si>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</si>
  <si>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</si>
  <si>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</si>
  <si>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</si>
  <si>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</si>
  <si>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</si>
  <si>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</si>
  <si>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</si>
  <si>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</si>
  <si>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</si>
  <si>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</si>
  <si>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</si>
  <si>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</si>
  <si>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</si>
  <si>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</si>
  <si>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</si>
  <si>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</si>
  <si>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</si>
  <si>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</si>
  <si>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</si>
  <si>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</si>
  <si>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</si>
  <si>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</si>
  <si>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</si>
  <si>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</si>
  <si>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</si>
  <si>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</si>
  <si>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</si>
  <si>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</si>
  <si>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</si>
  <si>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</si>
  <si>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</si>
  <si>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</si>
  <si>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</si>
  <si>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</si>
  <si>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</si>
  <si>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</si>
  <si>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</si>
  <si>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</si>
  <si>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</si>
  <si>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</si>
  <si>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</si>
  <si>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</si>
  <si>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</si>
  <si>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</si>
  <si>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</si>
  <si>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</si>
  <si>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</si>
  <si>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</si>
  <si>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</si>
  <si>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</si>
  <si>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</si>
  <si>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</si>
  <si>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</si>
  <si>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</si>
  <si>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</si>
  <si>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</si>
  <si>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</si>
  <si>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</si>
  <si>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</si>
  <si>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</si>
  <si>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</si>
  <si>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</si>
  <si>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</si>
  <si>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</si>
  <si>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</si>
  <si>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</si>
  <si>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</si>
  <si>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</si>
  <si>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</si>
  <si>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</si>
  <si>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</si>
  <si>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</si>
  <si>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</si>
  <si>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</si>
  <si>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</si>
  <si>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</si>
  <si>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</si>
  <si>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</si>
  <si>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</si>
  <si>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</si>
  <si>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</si>
  <si>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</si>
  <si>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</si>
  <si>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</si>
  <si>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</si>
  <si>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</si>
  <si>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</si>
  <si>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</si>
  <si>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</si>
  <si>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</si>
  <si>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</si>
  <si>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</si>
  <si>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</si>
  <si>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</si>
  <si>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</si>
  <si>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</si>
  <si>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</si>
  <si>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</si>
  <si>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</si>
  <si>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</si>
  <si>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</si>
  <si>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</si>
  <si>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</si>
  <si>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</si>
  <si>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</si>
  <si>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</si>
  <si>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</si>
  <si>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</si>
  <si>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</si>
  <si>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</si>
  <si>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</si>
  <si>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</si>
  <si>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</si>
  <si>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</si>
  <si>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</si>
  <si>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</si>
  <si>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</si>
  <si>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</si>
  <si>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</si>
  <si>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</si>
  <si>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</si>
  <si>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</si>
  <si>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</si>
  <si>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</si>
  <si>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</si>
  <si>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</si>
  <si>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</si>
  <si>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</si>
  <si>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</si>
  <si>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</si>
  <si>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</si>
  <si>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</si>
  <si>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</si>
  <si>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</si>
  <si>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</si>
  <si>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</si>
  <si>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</si>
  <si>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</si>
  <si>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</si>
  <si>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</si>
  <si>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</si>
  <si>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</si>
  <si>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</si>
  <si>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</si>
  <si>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</si>
  <si>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</si>
  <si>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</si>
  <si>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</si>
  <si>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</si>
  <si>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</si>
  <si>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</si>
  <si>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</si>
  <si>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</si>
  <si>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</si>
  <si>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</si>
  <si>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</si>
  <si>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</si>
  <si>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</si>
  <si>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</si>
  <si>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</si>
  <si>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</si>
  <si>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</si>
  <si>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</si>
  <si>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</si>
  <si>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</si>
  <si>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</si>
  <si>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</si>
  <si>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</si>
  <si>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</si>
  <si>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</si>
  <si>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</si>
  <si>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</si>
  <si>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</si>
  <si>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</si>
  <si>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</si>
  <si>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</si>
  <si>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</si>
  <si>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</si>
  <si>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</si>
  <si>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</si>
  <si>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</si>
  <si>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</si>
  <si>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</si>
  <si>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</si>
  <si>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</si>
  <si>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</si>
  <si>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</si>
  <si>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</si>
  <si>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</si>
  <si>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</si>
  <si>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</si>
  <si>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</si>
  <si>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</si>
  <si>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</si>
  <si>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</si>
  <si>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</si>
  <si>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</si>
  <si>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</si>
  <si>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</si>
  <si>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</si>
  <si>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</si>
  <si>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</si>
  <si>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</si>
  <si>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</si>
  <si>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</si>
  <si>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</si>
  <si>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</si>
  <si>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</si>
  <si>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</si>
  <si>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</si>
  <si>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</si>
  <si>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</si>
  <si>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</si>
  <si>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</si>
  <si>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</si>
  <si>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</si>
  <si>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</si>
  <si>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</si>
  <si>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</si>
  <si>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</si>
  <si>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</si>
  <si>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</si>
  <si>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</si>
  <si>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</si>
  <si>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</si>
  <si>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</si>
  <si>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</si>
  <si>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</si>
  <si>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</si>
  <si>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</si>
  <si>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</si>
  <si>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</si>
  <si>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</si>
  <si>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</si>
  <si>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</si>
  <si>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</si>
  <si>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</si>
  <si>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</si>
  <si>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</si>
  <si>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</si>
  <si>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</si>
  <si>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</si>
  <si>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</si>
  <si>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</si>
  <si>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</si>
  <si>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</si>
  <si>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</si>
  <si>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</si>
  <si>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</si>
  <si>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</si>
  <si>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</si>
  <si>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</si>
  <si>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</si>
  <si>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</si>
  <si>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</si>
  <si>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</si>
  <si>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</si>
  <si>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</si>
  <si>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</si>
  <si>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</si>
  <si>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</si>
  <si>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</si>
  <si>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</si>
  <si>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</si>
  <si>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</si>
  <si>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</si>
  <si>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</si>
  <si>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</si>
  <si>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</si>
  <si>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</si>
  <si>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</si>
  <si>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</si>
  <si>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</si>
  <si>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</si>
  <si>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</si>
  <si>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</si>
  <si>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</si>
  <si>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</si>
  <si>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</si>
  <si>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</si>
  <si>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</si>
  <si>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</si>
  <si>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</si>
  <si>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</si>
  <si>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</si>
  <si>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</si>
  <si>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</si>
  <si>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</si>
  <si>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</si>
  <si>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</si>
  <si>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</si>
  <si>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</si>
  <si>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</si>
  <si>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</si>
  <si>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</si>
  <si>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</si>
  <si>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</si>
  <si>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</si>
  <si>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</si>
  <si>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</si>
  <si>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</si>
  <si>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</si>
  <si>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</si>
  <si>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</si>
  <si>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</si>
  <si>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</si>
  <si>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</si>
  <si>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</si>
  <si>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</si>
  <si>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</si>
  <si>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</si>
  <si>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</si>
  <si>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</si>
  <si>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</si>
  <si>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</si>
  <si>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</si>
  <si>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</si>
  <si>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</si>
  <si>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</si>
  <si>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</si>
  <si>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</si>
  <si>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</si>
  <si>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</si>
  <si>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</si>
  <si>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</si>
  <si>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</si>
  <si>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</si>
  <si>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</si>
  <si>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</si>
  <si>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</si>
  <si>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</si>
  <si>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</si>
  <si>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</si>
  <si>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</si>
  <si>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</si>
  <si>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</si>
  <si>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</si>
  <si>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</si>
  <si>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</si>
  <si>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</si>
  <si>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</si>
  <si>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</si>
  <si>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</si>
  <si>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</si>
  <si>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</si>
  <si>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</si>
  <si>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</si>
  <si>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</si>
  <si>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</si>
  <si>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</si>
  <si>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</si>
  <si>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</si>
  <si>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</si>
  <si>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</si>
  <si>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</si>
  <si>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</si>
  <si>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</si>
  <si>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</si>
  <si>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</si>
  <si>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</si>
  <si>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</si>
  <si>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</si>
  <si>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</si>
  <si>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</si>
  <si>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</si>
  <si>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</si>
  <si>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</si>
  <si>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</si>
  <si>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</si>
  <si>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</si>
  <si>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</si>
  <si>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</si>
  <si>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</si>
  <si>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</si>
  <si>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</si>
  <si>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</si>
  <si>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</si>
  <si>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</si>
  <si>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</si>
  <si>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</si>
  <si>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</si>
  <si>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</si>
  <si>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</si>
  <si>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</si>
  <si>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</si>
  <si>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</si>
  <si>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</si>
  <si>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</si>
  <si>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</si>
  <si>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</si>
  <si>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</si>
  <si>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</si>
  <si>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</si>
  <si>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</si>
  <si>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</si>
  <si>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</si>
  <si>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</si>
  <si>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</si>
  <si>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</si>
  <si>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</si>
  <si>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</si>
  <si>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</si>
  <si>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</si>
  <si>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</si>
  <si>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</si>
  <si>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</si>
  <si>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</si>
  <si>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</si>
  <si>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</si>
  <si>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</si>
  <si>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</si>
  <si>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</si>
  <si>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</si>
  <si>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</si>
  <si>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</si>
  <si>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</si>
  <si>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</si>
  <si>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</si>
  <si>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</si>
  <si>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</si>
  <si>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</si>
  <si>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</si>
  <si>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</si>
  <si>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</si>
  <si>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</si>
  <si>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</si>
  <si>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</si>
  <si>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</si>
  <si>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</si>
  <si>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</si>
  <si>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</si>
  <si>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</si>
  <si>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</si>
  <si>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</si>
  <si>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</si>
  <si>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</si>
  <si>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</si>
  <si>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</si>
  <si>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</si>
  <si>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</si>
  <si>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</si>
  <si>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</si>
  <si>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</si>
  <si>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</si>
  <si>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</si>
  <si>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</si>
  <si>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</si>
  <si>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</si>
  <si>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</si>
  <si>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</si>
  <si>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</si>
  <si>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</si>
  <si>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</si>
  <si>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</si>
  <si>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</si>
  <si>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</si>
  <si>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</si>
  <si>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</si>
  <si>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</si>
  <si>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</si>
  <si>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</si>
  <si>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</si>
  <si>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</si>
  <si>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</si>
  <si>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</si>
  <si>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</si>
  <si>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</si>
  <si>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</si>
  <si>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</si>
  <si>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</si>
  <si>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</si>
  <si>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</si>
  <si>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</si>
  <si>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</si>
  <si>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</si>
  <si>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</si>
  <si>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</si>
  <si>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</si>
  <si>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</si>
  <si>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</si>
  <si>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</si>
  <si>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</si>
  <si>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</si>
  <si>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</si>
  <si>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</si>
  <si>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</si>
  <si>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</si>
  <si>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</si>
  <si>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</si>
  <si>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</si>
  <si>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</si>
  <si>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</si>
  <si>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</si>
  <si>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</si>
  <si>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</si>
  <si>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</si>
  <si>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</si>
  <si>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</si>
  <si>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</si>
  <si>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</si>
  <si>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</si>
  <si>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</si>
  <si>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</si>
  <si>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</si>
  <si>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</si>
  <si>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</si>
  <si>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</si>
  <si>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</si>
  <si>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</si>
  <si>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</si>
  <si>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</si>
  <si>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</si>
  <si>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</si>
  <si>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</si>
  <si>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</si>
  <si>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</si>
  <si>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</si>
  <si>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</si>
  <si>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</si>
  <si>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</si>
  <si>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</si>
  <si>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</si>
  <si>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</si>
  <si>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</si>
  <si>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</si>
  <si>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</si>
  <si>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</si>
  <si>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</si>
  <si>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</si>
  <si>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</si>
  <si>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</si>
  <si>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</si>
  <si>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</si>
  <si>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</si>
  <si>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</si>
  <si>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</si>
  <si>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</si>
  <si>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</si>
  <si>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</si>
  <si>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</si>
  <si>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</si>
  <si>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</si>
  <si>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</si>
  <si>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</si>
  <si>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</si>
  <si>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</si>
  <si>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</si>
  <si>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</si>
  <si>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</si>
  <si>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</si>
  <si>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</si>
  <si>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</si>
  <si>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</si>
  <si>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</si>
  <si>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</si>
  <si>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</si>
  <si>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</si>
  <si>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</si>
  <si>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</si>
  <si>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</si>
  <si>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</si>
  <si>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</si>
  <si>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</si>
  <si>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</si>
  <si>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</si>
  <si>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</si>
  <si>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</si>
  <si>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</si>
  <si>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</si>
  <si>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</si>
  <si>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</si>
  <si>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</si>
  <si>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</si>
  <si>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</si>
  <si>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</si>
  <si>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</si>
  <si>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</si>
  <si>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</si>
  <si>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</si>
  <si>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</si>
  <si>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</si>
  <si>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</si>
  <si>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</si>
  <si>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</si>
  <si>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</si>
  <si>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</si>
  <si>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</si>
  <si>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</si>
  <si>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</si>
  <si>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</si>
  <si>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</si>
  <si>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</si>
  <si>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</si>
  <si>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</si>
  <si>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</si>
  <si>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</si>
  <si>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</si>
  <si>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</si>
  <si>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</si>
  <si>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</si>
  <si>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</si>
  <si>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</si>
  <si>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</si>
  <si>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</si>
  <si>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</si>
  <si>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</si>
  <si>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</si>
  <si>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</si>
  <si>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</si>
  <si>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</si>
  <si>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</si>
  <si>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</si>
  <si>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</si>
  <si>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</si>
  <si>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</si>
  <si>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</si>
  <si>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</si>
  <si>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</si>
  <si>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</si>
  <si>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</si>
  <si>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</si>
  <si>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</si>
  <si>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</si>
  <si>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</si>
  <si>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</si>
  <si>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</si>
  <si>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</si>
  <si>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</si>
  <si>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</si>
  <si>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</si>
  <si>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</si>
  <si>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</si>
  <si>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</si>
  <si>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</si>
  <si>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</si>
  <si>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</si>
  <si>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</si>
  <si>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</si>
  <si>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</si>
  <si>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</si>
  <si>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</si>
  <si>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</si>
  <si>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</si>
  <si>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</si>
  <si>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</si>
  <si>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</si>
  <si>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</si>
  <si>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</si>
  <si>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</si>
  <si>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</si>
  <si>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</si>
  <si>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</si>
  <si>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</si>
  <si>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</si>
  <si>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</si>
  <si>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</si>
  <si>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</si>
  <si>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</si>
  <si>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</si>
  <si>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</si>
  <si>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</si>
  <si>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</si>
  <si>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</si>
  <si>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</si>
  <si>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</si>
  <si>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</si>
  <si>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</si>
  <si>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</si>
  <si>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</si>
  <si>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</si>
  <si>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</si>
  <si>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</si>
  <si>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</si>
  <si>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</si>
  <si>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</si>
  <si>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</si>
  <si>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</si>
  <si>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</si>
  <si>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</si>
  <si>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</si>
  <si>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</si>
  <si>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</si>
  <si>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</si>
  <si>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</si>
  <si>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</si>
  <si>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</si>
  <si>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</si>
  <si>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</si>
  <si>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</si>
  <si>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</si>
  <si>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</si>
  <si>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</si>
  <si>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</si>
  <si>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</si>
  <si>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</si>
  <si>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</si>
  <si>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</si>
  <si>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</si>
  <si>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</si>
  <si>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</si>
  <si>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</si>
  <si>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</si>
  <si>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</si>
  <si>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</si>
  <si>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</si>
  <si>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</si>
  <si>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</si>
  <si>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</si>
  <si>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</si>
  <si>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</si>
  <si>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</si>
  <si>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</si>
  <si>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</si>
  <si>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</si>
  <si>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</si>
  <si>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</si>
  <si>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</si>
  <si>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</si>
  <si>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</si>
  <si>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</si>
  <si>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</si>
  <si>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</si>
  <si>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</si>
  <si>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</si>
  <si>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</si>
  <si>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</si>
  <si>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</si>
  <si>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</si>
  <si>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</si>
  <si>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</si>
  <si>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</si>
  <si>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</si>
  <si>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</si>
  <si>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</si>
  <si>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</si>
  <si>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</si>
  <si>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</si>
  <si>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</si>
  <si>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</si>
  <si>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</si>
  <si>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</si>
  <si>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</si>
  <si>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</si>
  <si>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</si>
  <si>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</si>
  <si>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</si>
  <si>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</si>
  <si>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</si>
  <si>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</si>
  <si>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</si>
  <si>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</si>
  <si>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</si>
  <si>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</si>
  <si>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</si>
  <si>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</si>
  <si>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</si>
  <si>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</si>
  <si>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</si>
  <si>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</si>
  <si>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</si>
  <si>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</si>
  <si>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</si>
  <si>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</si>
  <si>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</si>
  <si>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</si>
  <si>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</si>
  <si>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</si>
  <si>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</si>
  <si>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</si>
  <si>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</si>
  <si>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</si>
  <si>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</si>
  <si>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</si>
  <si>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</si>
  <si>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</si>
  <si>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</si>
  <si>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</si>
  <si>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</si>
  <si>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</si>
  <si>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</si>
  <si>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</si>
  <si>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</si>
  <si>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</si>
  <si>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</si>
  <si>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</si>
  <si>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</si>
  <si>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</si>
  <si>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</si>
  <si>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</si>
  <si>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</si>
  <si>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</si>
  <si>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</si>
  <si>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</si>
  <si>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</si>
  <si>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</si>
  <si>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</si>
  <si>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</si>
  <si>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</si>
  <si>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</si>
  <si>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</si>
  <si>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</si>
  <si>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</si>
  <si>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</si>
  <si>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</si>
  <si>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</si>
  <si>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</si>
  <si>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</si>
  <si>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</si>
  <si>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</si>
  <si>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</si>
  <si>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</si>
  <si>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</si>
  <si>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</si>
  <si>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</si>
  <si>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</si>
  <si>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</si>
  <si>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</si>
  <si>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</si>
  <si>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</si>
  <si>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</si>
  <si>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</si>
  <si>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</si>
  <si>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</si>
  <si>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</si>
  <si>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</si>
  <si>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</si>
  <si>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</si>
  <si>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</si>
  <si>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</si>
  <si>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</si>
  <si>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</si>
  <si>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</si>
  <si>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</si>
  <si>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</si>
  <si>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</si>
  <si>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</si>
  <si>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</si>
  <si>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</si>
  <si>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</si>
  <si>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</si>
  <si>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</si>
  <si>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</si>
  <si>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</si>
  <si>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</si>
  <si>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</si>
  <si>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</si>
  <si>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</si>
  <si>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</si>
  <si>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</si>
  <si>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</si>
  <si>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</si>
  <si>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</si>
  <si>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</si>
  <si>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</si>
  <si>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</si>
  <si>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</si>
  <si>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</si>
  <si>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</si>
  <si>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</si>
  <si>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</si>
  <si>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</si>
  <si>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</si>
  <si>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</si>
  <si>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</si>
  <si>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</si>
  <si>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</si>
  <si>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</si>
  <si>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</si>
  <si>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</si>
  <si>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</si>
  <si>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</si>
  <si>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</si>
  <si>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</si>
  <si>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</si>
  <si>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</si>
  <si>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</si>
  <si>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</si>
  <si>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</si>
  <si>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</si>
  <si>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</si>
  <si>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</si>
  <si>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</si>
  <si>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</si>
  <si>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</si>
  <si>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</si>
  <si>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</si>
  <si>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</si>
  <si>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</si>
  <si>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</si>
  <si>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</si>
  <si>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</si>
  <si>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</si>
  <si>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</si>
  <si>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</si>
  <si>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</si>
  <si>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</si>
  <si>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</si>
  <si>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</si>
  <si>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</si>
  <si>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</si>
  <si>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</si>
  <si>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</si>
  <si>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</si>
  <si>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</si>
  <si>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</si>
  <si>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</si>
  <si>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</si>
  <si>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</si>
  <si>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</si>
  <si>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</si>
  <si>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</si>
  <si>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</si>
  <si>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</si>
  <si>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</si>
  <si>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</si>
  <si>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</si>
  <si>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</si>
  <si>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</si>
  <si>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</si>
  <si>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</si>
  <si>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</si>
  <si>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</si>
  <si>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</si>
  <si>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</si>
  <si>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</si>
  <si>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</si>
  <si>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</si>
  <si>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</si>
  <si>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</si>
  <si>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</si>
  <si>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</si>
  <si>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</si>
  <si>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</si>
  <si>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</si>
  <si>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</si>
  <si>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</si>
  <si>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</si>
  <si>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</si>
  <si>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</si>
  <si>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</si>
  <si>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</si>
  <si>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</si>
  <si>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</si>
  <si>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</si>
  <si>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</si>
  <si>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</si>
  <si>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</si>
  <si>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</si>
  <si>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</si>
  <si>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</si>
  <si>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</si>
  <si>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</si>
  <si>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</si>
  <si>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</si>
  <si>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</si>
  <si>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</si>
  <si>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</si>
  <si>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</si>
  <si>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</si>
  <si>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</si>
  <si>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</si>
  <si>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</si>
  <si>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</si>
  <si>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</si>
  <si>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</si>
  <si>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</si>
  <si>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</si>
  <si>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</si>
  <si>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</si>
  <si>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</si>
  <si>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</si>
  <si>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</si>
  <si>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</si>
  <si>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</si>
  <si>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</si>
  <si>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</si>
  <si>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</si>
  <si>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</si>
  <si>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</si>
  <si>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</si>
  <si>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</si>
  <si>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</si>
  <si>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</si>
  <si>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</si>
  <si>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</si>
  <si>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</si>
  <si>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</si>
  <si>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</si>
  <si>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</si>
  <si>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</si>
  <si>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</si>
  <si>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</si>
  <si>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</si>
  <si>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</si>
  <si>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</si>
  <si>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</si>
  <si>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</si>
  <si>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</si>
  <si>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</si>
  <si>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</si>
  <si>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</si>
  <si>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</si>
  <si>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</si>
  <si>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</si>
  <si>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</si>
  <si>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</si>
  <si>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</si>
  <si>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</si>
  <si>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</si>
  <si>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</si>
  <si>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</si>
  <si>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</si>
  <si>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</si>
  <si>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</si>
  <si>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</si>
  <si>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</si>
  <si>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</si>
  <si>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</si>
  <si>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</si>
  <si>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</si>
  <si>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</si>
  <si>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</si>
  <si>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</si>
  <si>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</si>
  <si>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</si>
  <si>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</si>
  <si>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</si>
  <si>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</si>
  <si>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</si>
  <si>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</si>
  <si>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</si>
  <si>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</si>
  <si>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</si>
  <si>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</si>
  <si>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</si>
  <si>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</si>
  <si>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</si>
  <si>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</si>
  <si>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</si>
  <si>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</si>
  <si>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</si>
  <si>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</si>
  <si>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</si>
  <si>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</si>
  <si>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</si>
  <si>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</si>
  <si>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</si>
  <si>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</si>
  <si>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</si>
  <si>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</si>
  <si>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</si>
  <si>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</si>
  <si>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</si>
  <si>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</si>
  <si>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</si>
  <si>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</si>
  <si>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</si>
  <si>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</si>
  <si>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</si>
  <si>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</si>
  <si>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</si>
  <si>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</si>
  <si>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</si>
  <si>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</si>
  <si>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</si>
  <si>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</si>
  <si>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</si>
  <si>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</si>
  <si>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</si>
  <si>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</si>
  <si>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</si>
  <si>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</si>
  <si>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</si>
  <si>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</si>
  <si>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</si>
  <si>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</si>
  <si>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</si>
  <si>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</si>
  <si>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</si>
  <si>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</si>
  <si>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</si>
  <si>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</si>
  <si>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</si>
  <si>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</si>
  <si>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</si>
  <si>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</si>
  <si>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</si>
  <si>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</si>
  <si>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</si>
  <si>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</si>
  <si>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</si>
  <si>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</si>
  <si>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</si>
  <si>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</si>
  <si>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</si>
  <si>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</si>
  <si>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</si>
  <si>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</si>
  <si>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</si>
  <si>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</si>
  <si>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</si>
  <si>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</si>
  <si>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</si>
  <si>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</si>
  <si>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</si>
  <si>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</si>
  <si>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</si>
  <si>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</si>
  <si>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</si>
  <si>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</si>
  <si>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</si>
  <si>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</si>
  <si>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</si>
  <si>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</si>
  <si>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</si>
  <si>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</si>
  <si>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</si>
  <si>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</si>
  <si>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</si>
  <si>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</si>
  <si>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</si>
  <si>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</si>
  <si>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</si>
  <si>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</si>
  <si>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</si>
  <si>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</si>
  <si>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</si>
  <si>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</si>
  <si>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</si>
  <si>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</si>
  <si>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</si>
  <si>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</si>
  <si>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</si>
  <si>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</si>
  <si>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</si>
  <si>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</si>
  <si>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</si>
  <si>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</si>
  <si>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</si>
  <si>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</si>
  <si>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</si>
  <si>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</si>
  <si>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</si>
  <si>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</si>
  <si>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</si>
  <si>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</si>
  <si>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</si>
  <si>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</si>
  <si>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</si>
  <si>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</si>
  <si>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</si>
  <si>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</si>
  <si>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</si>
  <si>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</si>
  <si>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</si>
  <si>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</si>
  <si>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</si>
  <si>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</si>
  <si>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</si>
  <si>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</si>
  <si>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</si>
  <si>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</si>
  <si>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</si>
  <si>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</si>
  <si>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</si>
  <si>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</si>
  <si>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</si>
  <si>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</si>
  <si>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</si>
  <si>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</si>
  <si>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</si>
  <si>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</si>
  <si>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</si>
  <si>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</si>
  <si>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</si>
  <si>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</si>
  <si>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</si>
  <si>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</si>
  <si>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</si>
  <si>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</si>
  <si>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</si>
  <si>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</si>
  <si>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</si>
  <si>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</si>
  <si>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</si>
  <si>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</si>
  <si>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</si>
  <si>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</si>
  <si>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</si>
  <si>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</si>
  <si>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</si>
  <si>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</si>
  <si>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</si>
  <si>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</si>
  <si>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</si>
  <si>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</si>
  <si>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</si>
  <si>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</si>
  <si>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</si>
  <si>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</si>
  <si>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</si>
  <si>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</si>
  <si>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</si>
  <si>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</si>
  <si>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</si>
  <si>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</si>
  <si>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</si>
  <si>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</si>
  <si>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</si>
  <si>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</si>
  <si>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</si>
  <si>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</si>
  <si>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</si>
  <si>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</si>
  <si>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</si>
  <si>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</si>
  <si>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</si>
  <si>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</si>
  <si>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</si>
  <si>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</si>
  <si>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</si>
  <si>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</si>
  <si>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</si>
  <si>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</si>
  <si>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</si>
  <si>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</si>
  <si>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</si>
  <si>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</si>
  <si>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</si>
  <si>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</si>
  <si>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</si>
  <si>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</si>
  <si>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</si>
  <si>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</si>
  <si>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</si>
  <si>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</si>
  <si>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</si>
  <si>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</si>
  <si>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</si>
  <si>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</si>
  <si>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</si>
  <si>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</si>
  <si>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</si>
  <si>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</si>
  <si>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</si>
  <si>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</si>
  <si>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</si>
  <si>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</si>
  <si>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</si>
  <si>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</si>
  <si>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</si>
  <si>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</si>
  <si>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</si>
  <si>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</si>
  <si>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</si>
  <si>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</si>
  <si>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</si>
  <si>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</si>
  <si>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</si>
  <si>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</si>
  <si>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</si>
  <si>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</si>
  <si>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</si>
  <si>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</si>
  <si>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</si>
  <si>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</si>
  <si>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</si>
  <si>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</si>
  <si>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</si>
  <si>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</si>
  <si>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</si>
  <si>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</si>
  <si>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</si>
  <si>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</si>
  <si>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</si>
  <si>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</si>
  <si>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</si>
  <si>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</si>
  <si>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</si>
  <si>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</si>
  <si>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</si>
  <si>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</si>
  <si>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</si>
  <si>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</si>
  <si>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</si>
  <si>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</si>
  <si>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</si>
  <si>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</si>
  <si>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</si>
  <si>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</si>
  <si>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</si>
  <si>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</si>
  <si>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</si>
  <si>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</si>
  <si>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</si>
  <si>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</si>
  <si>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</si>
  <si>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</si>
  <si>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</si>
  <si>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</si>
  <si>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</si>
  <si>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</si>
  <si>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</si>
  <si>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</si>
  <si>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</si>
  <si>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</si>
  <si>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</si>
  <si>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</si>
  <si>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</si>
  <si>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</si>
  <si>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</si>
  <si>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</si>
  <si>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</si>
  <si>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</si>
  <si>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</si>
  <si>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</si>
  <si>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</si>
  <si>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</si>
  <si>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</si>
  <si>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</si>
  <si>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</si>
  <si>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</si>
  <si>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</si>
  <si>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</si>
  <si>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</si>
  <si>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</si>
  <si>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</si>
  <si>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</si>
  <si>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</si>
  <si>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</si>
  <si>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</si>
  <si>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</si>
  <si>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</si>
  <si>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</si>
  <si>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</si>
  <si>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</si>
  <si>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</si>
  <si>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</si>
  <si>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</si>
  <si>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</si>
  <si>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</si>
  <si>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</si>
  <si>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</si>
  <si>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</si>
  <si>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</si>
  <si>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</si>
  <si>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</si>
  <si>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</si>
  <si>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</si>
  <si>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</si>
  <si>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</si>
  <si>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</si>
  <si>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</si>
  <si>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</si>
  <si>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</si>
  <si>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</si>
  <si>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</si>
  <si>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</si>
  <si>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</si>
  <si>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</si>
  <si>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</si>
  <si>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</si>
  <si>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</si>
  <si>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</si>
  <si>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</si>
  <si>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</si>
  <si>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</si>
  <si>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</si>
  <si>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</si>
  <si>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</si>
  <si>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</si>
  <si>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</si>
  <si>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</si>
  <si>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</si>
  <si>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</si>
  <si>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</si>
  <si>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</si>
  <si>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</si>
  <si>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</si>
  <si>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</si>
  <si>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</si>
  <si>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</si>
  <si>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</si>
  <si>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</si>
  <si>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</si>
  <si>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</si>
  <si>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</si>
  <si>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</si>
  <si>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</si>
  <si>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</si>
  <si>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</si>
  <si>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</si>
  <si>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</si>
  <si>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</si>
  <si>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</si>
  <si>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</si>
  <si>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</si>
  <si>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</si>
  <si>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</si>
  <si>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</si>
  <si>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</si>
  <si>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</si>
  <si>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</si>
  <si>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</si>
  <si>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</si>
  <si>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</si>
  <si>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</si>
  <si>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</si>
  <si>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</si>
  <si>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</si>
  <si>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</si>
  <si>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</si>
  <si>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</si>
  <si>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</si>
  <si>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</si>
  <si>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</si>
  <si>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</si>
  <si>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</si>
  <si>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</si>
  <si>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</si>
  <si>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</si>
  <si>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</si>
  <si>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</si>
  <si>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</si>
  <si>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</si>
  <si>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</si>
  <si>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</si>
  <si>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</si>
  <si>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</si>
  <si>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</si>
  <si>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</si>
  <si>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</si>
  <si>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</si>
  <si>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</si>
  <si>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</si>
  <si>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</si>
  <si>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</si>
  <si>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</si>
  <si>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</si>
  <si>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</si>
  <si>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</si>
  <si>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</si>
  <si>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</si>
  <si>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</si>
  <si>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</si>
  <si>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</si>
  <si>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</si>
  <si>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</si>
  <si>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</si>
  <si>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</si>
  <si>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</si>
  <si>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</si>
  <si>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</si>
  <si>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</si>
  <si>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</si>
  <si>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</si>
  <si>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</si>
  <si>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</si>
  <si>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</si>
  <si>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</si>
  <si>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</si>
  <si>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</si>
  <si>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</si>
  <si>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</si>
  <si>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</si>
  <si>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</si>
  <si>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</si>
  <si>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</si>
  <si>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</si>
  <si>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</si>
  <si>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</si>
  <si>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</si>
  <si>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</si>
  <si>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</si>
  <si>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</si>
  <si>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</si>
  <si>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</si>
  <si>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</si>
  <si>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</si>
  <si>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</si>
  <si>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</si>
  <si>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</si>
  <si>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</si>
  <si>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</si>
  <si>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</si>
  <si>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</si>
  <si>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</si>
  <si>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</si>
  <si>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</si>
  <si>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</si>
  <si>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</si>
  <si>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</si>
  <si>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</si>
  <si>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</si>
  <si>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</si>
  <si>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</si>
  <si>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</si>
  <si>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</si>
  <si>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</si>
  <si>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</si>
  <si>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</si>
  <si>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</si>
  <si>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</si>
  <si>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</si>
  <si>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</si>
  <si>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</si>
  <si>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</si>
  <si>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</si>
  <si>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</si>
  <si>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</si>
  <si>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</si>
  <si>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</si>
  <si>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</si>
  <si>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</si>
  <si>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</si>
  <si>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</si>
  <si>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</si>
  <si>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</si>
  <si>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</si>
  <si>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</si>
  <si>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</si>
  <si>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</si>
  <si>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</si>
  <si>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</si>
  <si>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</si>
  <si>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</si>
  <si>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</si>
  <si>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</si>
  <si>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</si>
  <si>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</si>
  <si>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</si>
  <si>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</si>
  <si>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</si>
  <si>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</si>
  <si>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</si>
  <si>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</si>
  <si>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</si>
  <si>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</si>
  <si>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</si>
  <si>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</si>
  <si>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</si>
  <si>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</si>
  <si>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</si>
  <si>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</si>
  <si>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</si>
  <si>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</si>
  <si>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</si>
  <si>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</si>
  <si>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</si>
  <si>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</si>
  <si>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</si>
  <si>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</si>
  <si>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</si>
  <si>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</si>
  <si>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</si>
  <si>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</si>
  <si>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</si>
  <si>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</si>
  <si>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</si>
  <si>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</si>
  <si>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</si>
  <si>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</si>
  <si>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</si>
  <si>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</si>
  <si>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</si>
  <si>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</si>
  <si>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</si>
  <si>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</si>
  <si>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</si>
  <si>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</si>
  <si>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</si>
  <si>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</si>
  <si>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</si>
  <si>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</si>
  <si>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</si>
  <si>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</si>
  <si>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</si>
  <si>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</si>
  <si>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</si>
  <si>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</si>
  <si>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</si>
  <si>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</si>
  <si>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</si>
  <si>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</si>
  <si>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</si>
  <si>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</si>
  <si>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</si>
  <si>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</si>
  <si>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</si>
  <si>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</si>
  <si>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</si>
  <si>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</si>
  <si>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</si>
  <si>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</si>
  <si>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</si>
  <si>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</si>
  <si>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</si>
  <si>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</si>
  <si>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</si>
  <si>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</si>
  <si>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</si>
  <si>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</si>
  <si>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</si>
  <si>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</si>
  <si>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</si>
  <si>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</si>
  <si>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</si>
  <si>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</si>
  <si>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</si>
  <si>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</si>
  <si>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</si>
  <si>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</si>
  <si>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</si>
  <si>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</si>
  <si>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</si>
  <si>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</si>
  <si>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</si>
  <si>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</si>
  <si>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</si>
  <si>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</si>
  <si>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</si>
  <si>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</si>
  <si>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</si>
  <si>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</si>
  <si>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</si>
  <si>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</si>
  <si>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</si>
  <si>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</si>
  <si>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</si>
  <si>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</si>
  <si>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</si>
  <si>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</si>
  <si>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</si>
  <si>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</si>
  <si>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</si>
  <si>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</si>
  <si>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</si>
  <si>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</si>
  <si>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</si>
  <si>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</si>
  <si>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</si>
  <si>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</si>
  <si>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</si>
  <si>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</si>
  <si>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</si>
  <si>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</si>
  <si>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</si>
  <si>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</si>
  <si>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</si>
  <si>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</si>
  <si>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</si>
  <si>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</si>
  <si>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</si>
  <si>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</si>
  <si>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</si>
  <si>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</si>
  <si>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</si>
  <si>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</si>
  <si>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</si>
  <si>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</si>
  <si>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</si>
  <si>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</si>
  <si>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</si>
  <si>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</si>
  <si>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</si>
  <si>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</si>
  <si>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</si>
  <si>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</si>
  <si>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</si>
  <si>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</si>
  <si>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</si>
  <si>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</si>
  <si>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</si>
  <si>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</si>
  <si>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</si>
  <si>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</si>
  <si>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</si>
  <si>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</si>
  <si>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</si>
  <si>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</si>
  <si>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</si>
  <si>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</si>
  <si>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</si>
  <si>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</si>
  <si>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</si>
  <si>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</si>
  <si>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</si>
  <si>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</si>
  <si>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</si>
  <si>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</si>
  <si>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</si>
  <si>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</si>
  <si>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</si>
  <si>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</si>
  <si>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</si>
  <si>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</si>
  <si>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</si>
  <si>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</si>
  <si>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</si>
  <si>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</si>
  <si>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</si>
  <si>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</si>
  <si>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</si>
  <si>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</si>
  <si>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</si>
  <si>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</si>
  <si>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</si>
  <si>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</si>
  <si>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</si>
  <si>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</si>
  <si>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</si>
  <si>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</si>
  <si>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</si>
  <si>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</si>
  <si>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</si>
  <si>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</si>
  <si>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</si>
  <si>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</si>
  <si>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</si>
  <si>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</si>
  <si>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</si>
  <si>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</si>
  <si>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</si>
  <si>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</si>
  <si>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</si>
  <si>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</si>
  <si>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</si>
  <si>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</si>
  <si>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</si>
  <si>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</si>
  <si>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</si>
  <si>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</si>
  <si>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</si>
  <si>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</si>
  <si>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</si>
  <si>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</si>
  <si>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</si>
  <si>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</si>
  <si>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</si>
  <si>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</si>
  <si>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</si>
  <si>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</si>
  <si>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</si>
  <si>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</si>
  <si>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</si>
  <si>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</si>
  <si>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</si>
  <si>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</si>
  <si>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</si>
  <si>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</si>
  <si>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</si>
  <si>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</si>
  <si>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</si>
  <si>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</si>
  <si>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</si>
  <si>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</si>
  <si>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</si>
  <si>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</si>
  <si>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</si>
  <si>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</si>
  <si>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</si>
  <si>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</si>
  <si>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</si>
  <si>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</si>
  <si>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</si>
  <si>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</si>
  <si>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</si>
  <si>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</si>
  <si>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</si>
  <si>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</si>
  <si>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</si>
  <si>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</si>
  <si>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</si>
  <si>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</si>
  <si>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</si>
  <si>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</si>
  <si>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</si>
  <si>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</si>
  <si>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</si>
  <si>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</si>
  <si>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</si>
  <si>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</si>
  <si>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</si>
  <si>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</si>
  <si>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</si>
  <si>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</si>
  <si>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</si>
  <si>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</si>
  <si>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</si>
  <si>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</si>
  <si>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</si>
  <si>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</si>
  <si>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</si>
  <si>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</si>
  <si>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</si>
  <si>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</si>
  <si>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</si>
  <si>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</si>
  <si>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</si>
  <si>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</si>
  <si>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</si>
  <si>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</si>
  <si>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</si>
  <si>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</si>
  <si>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</si>
  <si>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</si>
  <si>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</si>
  <si>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</si>
  <si>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</si>
  <si>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</si>
  <si>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</si>
  <si>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</si>
  <si>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</si>
  <si>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</si>
  <si>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</si>
  <si>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</si>
  <si>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</si>
  <si>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</si>
  <si>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</si>
  <si>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</si>
  <si>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</si>
  <si>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</si>
  <si>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</si>
  <si>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</si>
  <si>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</si>
  <si>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</si>
  <si>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</si>
  <si>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</si>
  <si>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</si>
  <si>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</si>
  <si>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</si>
  <si>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</si>
  <si>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</si>
  <si>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</si>
  <si>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</si>
  <si>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</si>
  <si>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</si>
  <si>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</si>
  <si>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</si>
  <si>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</si>
  <si>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</si>
  <si>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</si>
  <si>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</si>
  <si>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</si>
  <si>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</si>
  <si>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</si>
  <si>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</si>
  <si>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</si>
  <si>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</si>
  <si>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</si>
  <si>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</si>
  <si>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</si>
  <si>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</si>
  <si>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</si>
  <si>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</si>
  <si>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</si>
  <si>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</si>
  <si>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</si>
  <si>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</si>
  <si>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</si>
  <si>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</si>
  <si>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</si>
  <si>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</si>
  <si>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</si>
  <si>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</si>
  <si>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</si>
  <si>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</si>
  <si>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</si>
  <si>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</si>
  <si>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</si>
  <si>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</si>
  <si>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</si>
  <si>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</si>
  <si>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</si>
  <si>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</si>
  <si>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</si>
  <si>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</si>
  <si>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</si>
  <si>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</si>
  <si>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</si>
  <si>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</si>
  <si>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</si>
  <si>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</si>
  <si>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</si>
  <si>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</si>
  <si>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</si>
  <si>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</si>
  <si>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</si>
  <si>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</si>
  <si>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</si>
  <si>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</si>
  <si>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</si>
  <si>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</si>
  <si>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</si>
  <si>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</si>
  <si>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</si>
  <si>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</si>
  <si>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</si>
  <si>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</si>
  <si>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</si>
  <si>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</si>
  <si>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</si>
  <si>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</si>
  <si>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</si>
  <si>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</si>
  <si>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</si>
  <si>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</si>
  <si>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</si>
  <si>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</si>
  <si>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</si>
  <si>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</si>
  <si>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</si>
  <si>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</si>
  <si>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</si>
  <si>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</si>
  <si>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</si>
  <si>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</si>
  <si>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</si>
  <si>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</si>
  <si>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</si>
  <si>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</si>
  <si>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</si>
  <si>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</si>
  <si>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</si>
  <si>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</si>
  <si>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</si>
  <si>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</si>
  <si>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</si>
  <si>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</si>
  <si>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</si>
  <si>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</si>
  <si>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</si>
  <si>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</si>
  <si>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</si>
  <si>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</si>
  <si>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</si>
  <si>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</si>
  <si>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</si>
  <si>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</si>
  <si>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</si>
  <si>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</si>
  <si>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</si>
  <si>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</si>
  <si>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</si>
  <si>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</si>
  <si>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</si>
  <si>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</si>
  <si>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</si>
  <si>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</si>
  <si>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</si>
  <si>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</si>
  <si>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</si>
  <si>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</si>
  <si>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</si>
  <si>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</si>
  <si>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</si>
  <si>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</si>
  <si>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</si>
  <si>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</si>
  <si>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</si>
  <si>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</si>
  <si>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</si>
  <si>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</si>
  <si>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</si>
  <si>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</si>
  <si>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</si>
  <si>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</si>
  <si>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</si>
  <si>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</si>
  <si>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</si>
  <si>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</si>
  <si>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</si>
  <si>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</si>
  <si>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</si>
  <si>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</si>
  <si>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</si>
  <si>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</si>
  <si>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</si>
  <si>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</si>
  <si>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</si>
  <si>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</si>
  <si>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</si>
  <si>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</si>
  <si>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</si>
  <si>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</si>
  <si>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</si>
  <si>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</si>
  <si>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</si>
  <si>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</si>
  <si>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</si>
  <si>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</si>
  <si>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</si>
  <si>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</si>
  <si>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</si>
  <si>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</si>
  <si>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</si>
  <si>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</si>
  <si>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</si>
  <si>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</si>
  <si>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</si>
  <si>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</si>
  <si>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</si>
  <si>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</si>
  <si>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</si>
  <si>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</si>
  <si>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</si>
  <si>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</si>
  <si>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</si>
  <si>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</si>
  <si>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</si>
  <si>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</si>
  <si>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</si>
  <si>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</si>
  <si>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</si>
  <si>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</si>
  <si>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</si>
  <si>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</si>
  <si>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</si>
  <si>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</si>
  <si>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</si>
  <si>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</si>
  <si>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</si>
  <si>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</si>
  <si>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</si>
  <si>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</si>
  <si>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</si>
  <si>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</si>
  <si>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</si>
  <si>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</si>
  <si>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</si>
  <si>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</si>
  <si>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</si>
  <si>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</si>
  <si>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</si>
  <si>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</si>
  <si>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</si>
  <si>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</si>
  <si>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</si>
  <si>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</si>
  <si>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</si>
  <si>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</si>
  <si>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</si>
  <si>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</si>
  <si>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</si>
  <si>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</si>
  <si>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</si>
  <si>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</si>
  <si>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</si>
  <si>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</si>
  <si>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</si>
  <si>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</si>
  <si>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</si>
  <si>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</si>
  <si>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</si>
  <si>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</si>
  <si>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</si>
  <si>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</si>
  <si>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</si>
  <si>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</si>
  <si>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</si>
  <si>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</si>
  <si>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</si>
  <si>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</si>
  <si>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</si>
  <si>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</si>
  <si>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</si>
  <si>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</si>
  <si>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</si>
  <si>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</si>
  <si>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</si>
  <si>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</si>
  <si>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</si>
  <si>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</si>
  <si>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</si>
  <si>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</si>
  <si>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</si>
  <si>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</si>
  <si>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</si>
  <si>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</si>
  <si>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</si>
  <si>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</si>
  <si>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</si>
  <si>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</si>
  <si>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</si>
  <si>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</si>
  <si>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</si>
  <si>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</si>
  <si>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</si>
  <si>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</si>
  <si>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</si>
  <si>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</si>
  <si>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</si>
  <si>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</si>
  <si>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</si>
  <si>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</si>
  <si>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</si>
  <si>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</si>
  <si>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</si>
  <si>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</si>
  <si>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</si>
  <si>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</si>
  <si>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</si>
  <si>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</si>
  <si>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</si>
  <si>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</si>
  <si>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</si>
  <si>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</si>
  <si>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</si>
  <si>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</si>
  <si>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</si>
  <si>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</si>
  <si>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</si>
  <si>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</si>
  <si>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</si>
  <si>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</si>
  <si>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</si>
  <si>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</si>
  <si>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</si>
  <si>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</si>
  <si>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</si>
  <si>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</si>
  <si>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</si>
  <si>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</si>
  <si>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</si>
  <si>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</si>
  <si>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</si>
  <si>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</si>
  <si>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</si>
  <si>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</si>
  <si>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</si>
  <si>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</si>
  <si>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</si>
  <si>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</si>
  <si>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</si>
  <si>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</si>
  <si>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</si>
  <si>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</si>
  <si>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</si>
  <si>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</si>
  <si>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</si>
  <si>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</si>
  <si>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</si>
  <si>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</si>
  <si>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</si>
  <si>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</si>
  <si>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</si>
  <si>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</si>
  <si>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</si>
  <si>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</si>
  <si>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</si>
  <si>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</si>
  <si>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</si>
  <si>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</si>
  <si>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</si>
  <si>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</si>
  <si>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</si>
  <si>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</si>
  <si>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</si>
  <si>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</si>
  <si>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</si>
  <si>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</si>
  <si>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</si>
  <si>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</si>
  <si>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</si>
  <si>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</si>
  <si>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</si>
  <si>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</si>
  <si>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</si>
  <si>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</si>
  <si>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</si>
  <si>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</si>
  <si>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</si>
  <si>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</si>
  <si>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</si>
  <si>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</si>
  <si>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</si>
  <si>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</si>
  <si>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</si>
  <si>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</si>
  <si>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</si>
  <si>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</si>
  <si>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</si>
  <si>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</si>
  <si>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</si>
  <si>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</si>
  <si>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</si>
  <si>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</si>
  <si>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</si>
  <si>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</si>
  <si>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</si>
  <si>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</si>
  <si>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</si>
  <si>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</si>
  <si>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</si>
  <si>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</si>
  <si>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</si>
  <si>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</si>
  <si>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</si>
  <si>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</si>
  <si>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</si>
  <si>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</si>
  <si>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</si>
  <si>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</si>
  <si>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</si>
  <si>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</si>
  <si>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</si>
  <si>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</si>
  <si>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</si>
  <si>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</si>
  <si>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</si>
  <si>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</si>
  <si>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</si>
  <si>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</si>
  <si>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</si>
  <si>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</si>
  <si>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</si>
  <si>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</si>
  <si>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</si>
  <si>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</si>
  <si>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</si>
  <si>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</si>
  <si>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</si>
  <si>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</si>
  <si>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</si>
  <si>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</si>
  <si>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</si>
  <si>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</si>
  <si>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</si>
  <si>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</si>
  <si>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</si>
  <si>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</si>
  <si>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</si>
  <si>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</si>
  <si>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</si>
  <si>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</si>
  <si>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</si>
  <si>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</si>
  <si>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</si>
  <si>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</si>
  <si>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</si>
  <si>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</si>
  <si>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</si>
  <si>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</si>
  <si>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</si>
  <si>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</si>
  <si>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</si>
  <si>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</si>
  <si>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</si>
  <si>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</si>
  <si>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</si>
  <si>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</si>
  <si>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</si>
  <si>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</si>
  <si>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</si>
  <si>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</si>
  <si>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</si>
  <si>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</si>
  <si>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</si>
  <si>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</si>
  <si>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</si>
  <si>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</si>
  <si>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</si>
  <si>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</si>
  <si>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</si>
  <si>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</si>
  <si>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</si>
  <si>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</si>
  <si>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</si>
  <si>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</si>
  <si>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</si>
  <si>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</si>
  <si>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</si>
  <si>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</si>
  <si>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</si>
  <si>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</si>
  <si>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</si>
  <si>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</si>
  <si>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</si>
  <si>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</si>
  <si>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</si>
  <si>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</si>
  <si>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</si>
  <si>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</si>
  <si>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</si>
  <si>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</si>
  <si>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</si>
  <si>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</si>
  <si>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</si>
  <si>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</si>
  <si>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</si>
  <si>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</si>
  <si>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</si>
  <si>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</si>
  <si>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</si>
  <si>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</si>
  <si>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</si>
  <si>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</si>
  <si>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</si>
  <si>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</si>
  <si>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</si>
  <si>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</si>
  <si>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</si>
  <si>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</si>
  <si>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</si>
  <si>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</si>
  <si>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</si>
  <si>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</si>
  <si>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</si>
  <si>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</si>
  <si>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</si>
  <si>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</si>
  <si>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</si>
  <si>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</si>
  <si>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</si>
  <si>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</si>
  <si>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</si>
  <si>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</si>
  <si>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</si>
  <si>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</si>
  <si>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</si>
  <si>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</si>
  <si>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</si>
  <si>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</si>
  <si>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</si>
  <si>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</si>
  <si>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</si>
  <si>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</si>
  <si>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</si>
  <si>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</si>
  <si>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</si>
  <si>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</si>
  <si>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</si>
  <si>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</si>
  <si>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</si>
  <si>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</si>
  <si>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</si>
  <si>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</si>
  <si>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</si>
  <si>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</si>
  <si>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</si>
  <si>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</si>
  <si>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</si>
  <si>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</si>
  <si>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</si>
  <si>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</si>
  <si>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</si>
  <si>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</si>
  <si>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</si>
  <si>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</si>
  <si>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</si>
  <si>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</si>
  <si>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</si>
  <si>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</si>
  <si>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</si>
  <si>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</si>
  <si>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</si>
  <si>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</si>
  <si>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</si>
  <si>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</si>
  <si>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</si>
  <si>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</si>
  <si>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</si>
  <si>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</si>
  <si>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</si>
  <si>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</si>
  <si>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</si>
  <si>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</si>
  <si>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</si>
  <si>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</si>
  <si>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</si>
  <si>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</si>
  <si>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</si>
  <si>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</si>
  <si>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</si>
  <si>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</si>
  <si>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</si>
  <si>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</si>
  <si>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</si>
  <si>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</si>
  <si>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</si>
  <si>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</si>
  <si>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</si>
  <si>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</si>
  <si>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</si>
  <si>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</si>
  <si>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</si>
  <si>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</si>
  <si>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</si>
  <si>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</si>
  <si>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</si>
  <si>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</si>
  <si>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</si>
  <si>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</si>
  <si>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</si>
  <si>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</si>
  <si>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</si>
  <si>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</si>
  <si>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</si>
  <si>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</si>
  <si>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</si>
  <si>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</si>
  <si>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</si>
  <si>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</si>
  <si>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</si>
  <si>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</si>
  <si>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</si>
  <si>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</si>
  <si>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</si>
  <si>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</si>
  <si>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</si>
  <si>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</si>
  <si>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</si>
  <si>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</si>
  <si>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</si>
  <si>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</si>
  <si>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</si>
  <si>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</si>
  <si>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</si>
  <si>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</si>
  <si>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</si>
  <si>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</si>
  <si>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</si>
  <si>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</si>
  <si>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</si>
  <si>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</si>
  <si>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</si>
  <si>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</si>
  <si>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</si>
  <si>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</si>
  <si>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</si>
  <si>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</si>
  <si>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</si>
  <si>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</si>
  <si>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</si>
  <si>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</si>
  <si>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</si>
  <si>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</si>
  <si>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</si>
  <si>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</si>
  <si>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</si>
  <si>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</si>
  <si>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</si>
  <si>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</si>
  <si>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</si>
  <si>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</si>
  <si>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</si>
  <si>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</si>
  <si>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</si>
  <si>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</si>
  <si>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</si>
  <si>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</si>
  <si>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</si>
  <si>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</si>
  <si>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</si>
  <si>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</si>
  <si>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</si>
  <si>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</si>
  <si>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</si>
  <si>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</si>
  <si>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</si>
  <si>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</si>
  <si>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</si>
  <si>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</si>
  <si>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</si>
  <si>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</si>
  <si>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</si>
  <si>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</si>
  <si>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</si>
  <si>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</si>
  <si>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</si>
  <si>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</si>
  <si>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</si>
  <si>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</si>
  <si>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</si>
  <si>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</si>
  <si>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</si>
  <si>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</si>
  <si>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</si>
  <si>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</si>
  <si>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</si>
  <si>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</si>
  <si>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</si>
  <si>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</si>
  <si>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</si>
  <si>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</si>
  <si>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</si>
  <si>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</si>
  <si>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</si>
  <si>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</si>
  <si>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</si>
  <si>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</si>
  <si>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</si>
  <si>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</si>
  <si>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</si>
  <si>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</si>
  <si>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</si>
  <si>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</si>
  <si>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</si>
  <si>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</si>
  <si>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</si>
  <si>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</si>
  <si>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</si>
  <si>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</si>
  <si>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</si>
  <si>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</si>
  <si>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</si>
  <si>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</si>
  <si>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</si>
  <si>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</si>
  <si>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</si>
  <si>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</si>
  <si>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</si>
  <si>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</si>
  <si>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</si>
  <si>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</si>
  <si>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</si>
  <si>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</si>
  <si>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</si>
  <si>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</si>
  <si>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</si>
  <si>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</si>
  <si>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</si>
  <si>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</si>
  <si>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</si>
  <si>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</si>
  <si>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</si>
  <si>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</si>
  <si>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</si>
  <si>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</si>
  <si>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</si>
  <si>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</si>
  <si>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</si>
  <si>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</si>
  <si>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</si>
  <si>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</si>
  <si>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</si>
  <si>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</si>
  <si>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</si>
  <si>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</si>
  <si>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</si>
  <si>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</si>
  <si>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</si>
  <si>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</si>
  <si>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</si>
  <si>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</si>
  <si>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</si>
  <si>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</si>
  <si>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</si>
  <si>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</si>
  <si>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</si>
  <si>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</si>
  <si>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</si>
  <si>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</si>
  <si>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</si>
  <si>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</si>
  <si>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</si>
  <si>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</si>
  <si>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</si>
  <si>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</si>
  <si>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</si>
  <si>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</si>
  <si>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</si>
  <si>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</si>
  <si>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</si>
  <si>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</si>
  <si>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</si>
  <si>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</si>
  <si>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</si>
  <si>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</si>
  <si>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</si>
  <si>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</si>
  <si>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</si>
  <si>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</si>
  <si>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</si>
  <si>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</si>
  <si>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</si>
  <si>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</si>
  <si>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</si>
  <si>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</si>
  <si>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</si>
  <si>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</si>
  <si>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</si>
  <si>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</si>
  <si>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</si>
  <si>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</si>
  <si>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</si>
  <si>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</si>
  <si>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</si>
  <si>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</si>
  <si>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</si>
  <si>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</si>
  <si>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</si>
  <si>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</si>
  <si>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</si>
  <si>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</si>
  <si>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</si>
  <si>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</si>
  <si>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</si>
  <si>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</si>
  <si>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</si>
  <si>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</si>
  <si>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</si>
  <si>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</si>
  <si>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</si>
  <si>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</si>
  <si>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</si>
  <si>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</si>
  <si>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</si>
  <si>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</si>
  <si>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</si>
  <si>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</si>
  <si>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</si>
  <si>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</si>
  <si>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</si>
  <si>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</si>
  <si>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</si>
  <si>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</si>
  <si>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</si>
  <si>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</si>
  <si>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</si>
  <si>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</si>
  <si>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</si>
  <si>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</si>
  <si>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</si>
  <si>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</si>
  <si>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</si>
  <si>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</si>
  <si>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</si>
  <si>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</si>
  <si>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</si>
  <si>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</si>
  <si>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</si>
  <si>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</si>
  <si>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</si>
  <si>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</si>
  <si>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</si>
  <si>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</si>
  <si>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</si>
  <si>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</si>
  <si>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</si>
  <si>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</si>
  <si>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</si>
  <si>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</si>
  <si>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</si>
  <si>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</si>
  <si>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</si>
  <si>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</si>
  <si>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</si>
  <si>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</si>
  <si>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</si>
  <si>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</si>
  <si>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</si>
  <si>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</si>
  <si>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</si>
  <si>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</si>
  <si>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</si>
  <si>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</si>
  <si>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</si>
  <si>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</si>
  <si>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</si>
  <si>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</si>
  <si>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</si>
  <si>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</si>
  <si>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</si>
  <si>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</si>
  <si>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</si>
  <si>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</si>
  <si>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</si>
  <si>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</si>
  <si>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</si>
  <si>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</si>
  <si>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</si>
  <si>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</si>
  <si>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</si>
  <si>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</si>
  <si>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</si>
  <si>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</si>
  <si>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</si>
  <si>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</si>
  <si>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</si>
  <si>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</si>
  <si>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</si>
  <si>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</si>
  <si>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</si>
  <si>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</si>
  <si>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</si>
  <si>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</si>
  <si>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</si>
  <si>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</si>
  <si>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</si>
  <si>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</si>
  <si>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</si>
  <si>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</si>
  <si>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</si>
  <si>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</si>
  <si>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</si>
  <si>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</si>
  <si>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</si>
  <si>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</si>
  <si>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</si>
  <si>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</si>
  <si>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</si>
  <si>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</si>
  <si>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</si>
  <si>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</si>
  <si>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</si>
  <si>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</si>
  <si>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</si>
  <si>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</si>
  <si>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</si>
  <si>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</si>
  <si>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</si>
  <si>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</si>
  <si>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</si>
  <si>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</si>
  <si>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</si>
  <si>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</si>
  <si>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</si>
  <si>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</si>
  <si>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</si>
  <si>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</si>
  <si>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</si>
  <si>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</si>
  <si>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</si>
  <si>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</si>
  <si>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</si>
  <si>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</si>
  <si>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</si>
  <si>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</si>
  <si>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</si>
  <si>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</si>
  <si>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</si>
  <si>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</si>
  <si>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</si>
  <si>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</si>
  <si>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</si>
  <si>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</si>
  <si>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</si>
  <si>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</si>
  <si>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</si>
  <si>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</si>
  <si>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</si>
  <si>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</si>
  <si>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</si>
  <si>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</si>
  <si>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</si>
  <si>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</si>
  <si>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</si>
  <si>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</si>
  <si>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</si>
  <si>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</si>
  <si>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</si>
  <si>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</si>
  <si>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</si>
  <si>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</si>
  <si>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</si>
  <si>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</si>
  <si>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</si>
  <si>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</si>
  <si>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</si>
  <si>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</si>
  <si>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</si>
  <si>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</si>
  <si>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</si>
  <si>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</si>
  <si>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</si>
  <si>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</si>
  <si>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</si>
  <si>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</si>
  <si>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</si>
  <si>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</si>
  <si>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</si>
  <si>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</si>
  <si>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</si>
  <si>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</si>
  <si>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</si>
  <si>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</si>
  <si>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</si>
  <si>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</si>
  <si>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</si>
  <si>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</si>
  <si>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</si>
  <si>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</si>
  <si>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</si>
  <si>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</si>
  <si>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</si>
  <si>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</si>
  <si>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</si>
  <si>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</si>
  <si>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</si>
  <si>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</si>
  <si>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</si>
  <si>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</si>
  <si>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</si>
  <si>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</si>
  <si>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</si>
  <si>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</si>
  <si>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</si>
  <si>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</si>
  <si>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</si>
  <si>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</si>
  <si>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</si>
  <si>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</si>
  <si>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</si>
  <si>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</si>
  <si>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</si>
  <si>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</si>
  <si>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</si>
  <si>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</si>
  <si>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</si>
  <si>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</si>
  <si>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</si>
  <si>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</si>
  <si>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</si>
  <si>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</si>
  <si>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</si>
  <si>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</si>
  <si>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</si>
  <si>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</si>
  <si>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</si>
  <si>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</si>
  <si>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</si>
  <si>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</si>
  <si>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</si>
  <si>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</si>
  <si>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</si>
  <si>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</si>
  <si>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</si>
  <si>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</si>
  <si>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</si>
  <si>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</si>
  <si>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</si>
  <si>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</si>
  <si>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</si>
  <si>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</si>
  <si>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</si>
  <si>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</si>
  <si>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</si>
  <si>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</si>
  <si>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</si>
  <si>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</si>
  <si>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</si>
  <si>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</si>
  <si>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</si>
  <si>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</si>
  <si>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</si>
  <si>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</si>
  <si>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</si>
  <si>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</si>
  <si>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</si>
  <si>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</si>
  <si>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</si>
  <si>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</si>
  <si>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</si>
  <si>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</si>
  <si>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</si>
  <si>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</si>
  <si>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</si>
  <si>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</si>
  <si>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</si>
  <si>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</si>
  <si>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</si>
  <si>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</si>
  <si>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</si>
  <si>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</si>
  <si>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</si>
  <si>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</si>
  <si>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</si>
  <si>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</si>
  <si>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</si>
  <si>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</si>
  <si>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</si>
  <si>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</si>
  <si>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</si>
  <si>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</si>
  <si>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</si>
  <si>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</si>
  <si>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</si>
  <si>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</si>
  <si>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</si>
  <si>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</si>
  <si>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</si>
  <si>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</si>
  <si>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</si>
  <si>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</si>
  <si>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</si>
  <si>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</si>
  <si>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</si>
  <si>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</si>
  <si>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</si>
  <si>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</si>
  <si>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</si>
  <si>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</si>
  <si>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</si>
  <si>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</si>
  <si>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</si>
  <si>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</si>
  <si>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</si>
  <si>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</si>
  <si>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</si>
  <si>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</si>
  <si>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</si>
  <si>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</si>
  <si>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</si>
  <si>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</si>
  <si>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</si>
  <si>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</si>
  <si>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</si>
  <si>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</si>
  <si>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</si>
  <si>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</si>
  <si>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</si>
  <si>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</si>
  <si>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</si>
  <si>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</si>
  <si>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</si>
  <si>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</si>
  <si>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</si>
  <si>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</si>
  <si>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</si>
  <si>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</si>
  <si>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</si>
  <si>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</si>
  <si>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</si>
  <si>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</si>
  <si>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</si>
  <si>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</si>
  <si>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</si>
  <si>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</si>
  <si>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</si>
  <si>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</si>
  <si>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</si>
  <si>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</si>
  <si>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</si>
  <si>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</si>
  <si>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</si>
  <si>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</si>
  <si>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</si>
  <si>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</si>
  <si>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</si>
  <si>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</si>
  <si>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</si>
  <si>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</si>
  <si>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</si>
  <si>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</si>
  <si>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</si>
  <si>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</si>
  <si>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</si>
  <si>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</si>
  <si>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</si>
  <si>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</si>
  <si>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</si>
  <si>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</si>
  <si>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</si>
  <si>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</si>
  <si>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</si>
  <si>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</si>
  <si>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</si>
  <si>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</si>
  <si>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</si>
  <si>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</si>
  <si>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</si>
  <si>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</si>
  <si>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</si>
  <si>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</si>
  <si>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</si>
  <si>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</si>
  <si>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</si>
  <si>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</si>
  <si>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</si>
  <si>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</si>
  <si>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</si>
  <si>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</si>
  <si>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</si>
  <si>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</si>
  <si>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</si>
  <si>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</si>
  <si>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</si>
  <si>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</si>
  <si>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</si>
  <si>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</si>
  <si>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</si>
  <si>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</si>
  <si>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</si>
  <si>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</si>
  <si>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</si>
  <si>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</si>
  <si>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</si>
  <si>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</si>
  <si>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</si>
  <si>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</si>
  <si>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</si>
  <si>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</si>
  <si>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</si>
  <si>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</si>
  <si>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</si>
  <si>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</si>
  <si>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</si>
  <si>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</si>
  <si>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</si>
  <si>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</si>
  <si>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</si>
  <si>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</si>
  <si>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</si>
  <si>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</si>
  <si>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</si>
  <si>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</si>
  <si>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</si>
  <si>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</si>
  <si>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</si>
  <si>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</si>
  <si>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</si>
  <si>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</si>
  <si>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</si>
  <si>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</si>
  <si>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</si>
  <si>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</si>
  <si>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</si>
  <si>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</si>
  <si>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</si>
  <si>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</si>
  <si>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</si>
  <si>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</si>
  <si>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</si>
  <si>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</si>
  <si>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</si>
  <si>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</si>
  <si>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</si>
  <si>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</si>
  <si>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</si>
  <si>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</si>
  <si>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</si>
  <si>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</si>
  <si>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</si>
  <si>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</si>
  <si>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</si>
  <si>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</si>
  <si>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</si>
  <si>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</si>
  <si>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</si>
  <si>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</si>
  <si>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</si>
  <si>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</si>
  <si>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</si>
  <si>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</si>
  <si>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</si>
  <si>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</si>
  <si>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</si>
  <si>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</si>
  <si>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</si>
  <si>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</si>
  <si>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</si>
  <si>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</si>
  <si>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</si>
  <si>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</si>
  <si>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</si>
  <si>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</si>
  <si>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</si>
  <si>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</si>
  <si>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</si>
  <si>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</si>
  <si>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</si>
  <si>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</si>
  <si>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</si>
  <si>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</si>
  <si>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</si>
  <si>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</si>
  <si>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</si>
  <si>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</si>
  <si>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</si>
  <si>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</si>
  <si>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</si>
  <si>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</si>
  <si>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</si>
  <si>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</si>
  <si>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</si>
  <si>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</si>
  <si>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</si>
  <si>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</si>
  <si>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</si>
  <si>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</si>
  <si>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</si>
  <si>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</si>
  <si>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</si>
  <si>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</si>
  <si>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</si>
  <si>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</si>
  <si>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</si>
  <si>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</si>
  <si>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</si>
  <si>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</si>
  <si>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</si>
  <si>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</si>
  <si>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</si>
  <si>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</si>
  <si>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</si>
  <si>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</si>
  <si>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</si>
  <si>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</si>
  <si>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</si>
  <si>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</si>
  <si>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</si>
  <si>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</si>
  <si>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</si>
  <si>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</si>
  <si>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</si>
  <si>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</si>
  <si>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</si>
  <si>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</si>
  <si>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</si>
  <si>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</si>
  <si>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</si>
  <si>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</si>
  <si>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</si>
  <si>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</si>
  <si>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</si>
  <si>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</si>
  <si>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</si>
  <si>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</si>
  <si>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</si>
  <si>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</si>
  <si>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</si>
  <si>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</si>
  <si>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</si>
  <si>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</si>
  <si>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</si>
  <si>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</si>
  <si>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</si>
  <si>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</si>
  <si>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</si>
  <si>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</si>
  <si>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</si>
  <si>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</si>
  <si>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</si>
  <si>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</si>
  <si>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</si>
  <si>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</si>
  <si>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</si>
  <si>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</si>
  <si>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</si>
  <si>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</si>
  <si>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</si>
  <si>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</si>
  <si>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</si>
  <si>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</si>
  <si>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</si>
  <si>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</si>
  <si>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</si>
  <si>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</si>
  <si>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</si>
  <si>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</si>
  <si>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</si>
  <si>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</si>
  <si>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</si>
  <si>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</si>
  <si>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</si>
  <si>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</si>
  <si>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</si>
  <si>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</si>
  <si>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</si>
  <si>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</si>
  <si>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</si>
  <si>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</si>
  <si>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</si>
  <si>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</si>
  <si>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</si>
  <si>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</si>
  <si>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</si>
  <si>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</si>
  <si>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</si>
  <si>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</si>
  <si>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</si>
  <si>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</si>
  <si>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</si>
  <si>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</si>
  <si>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</si>
  <si>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</si>
  <si>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</si>
  <si>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</si>
  <si>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</si>
  <si>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</si>
  <si>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</si>
  <si>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</si>
  <si>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</si>
  <si>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</si>
  <si>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</si>
  <si>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</si>
  <si>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</si>
  <si>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</si>
  <si>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</si>
  <si>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</si>
  <si>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</si>
  <si>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</si>
  <si>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</si>
  <si>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</si>
  <si>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</si>
  <si>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</si>
  <si>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</si>
  <si>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</si>
  <si>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</si>
  <si>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</si>
  <si>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</si>
  <si>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</si>
  <si>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</si>
  <si>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</si>
  <si>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</si>
  <si>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</si>
  <si>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</si>
  <si>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</si>
  <si>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</si>
  <si>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</si>
  <si>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</si>
  <si>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</si>
  <si>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</si>
  <si>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</si>
  <si>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</si>
  <si>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</si>
  <si>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</si>
  <si>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</si>
  <si>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</si>
  <si>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</si>
  <si>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</si>
  <si>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</si>
  <si>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</si>
  <si>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</si>
  <si>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</si>
  <si>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</si>
  <si>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</si>
  <si>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</si>
  <si>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</si>
  <si>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</si>
  <si>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</si>
  <si>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</si>
  <si>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</si>
  <si>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</si>
  <si>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</si>
  <si>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</si>
  <si>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</si>
  <si>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</si>
  <si>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</si>
  <si>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</si>
  <si>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</si>
  <si>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</si>
  <si>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</si>
  <si>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</si>
  <si>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</si>
  <si>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</si>
  <si>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</si>
  <si>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</si>
  <si>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</si>
  <si>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</si>
  <si>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</si>
  <si>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</si>
  <si>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</si>
  <si>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</si>
  <si>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</si>
  <si>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</si>
  <si>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</si>
  <si>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</si>
  <si>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</si>
  <si>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</si>
  <si>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</si>
  <si>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</si>
  <si>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</si>
  <si>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</si>
  <si>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</si>
  <si>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</si>
  <si>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</si>
  <si>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</si>
  <si>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</si>
  <si>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</si>
  <si>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</si>
  <si>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</si>
  <si>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</si>
  <si>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</si>
  <si>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</si>
  <si>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</si>
  <si>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</si>
  <si>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</si>
  <si>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</si>
  <si>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</si>
  <si>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</si>
  <si>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</si>
  <si>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</si>
  <si>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</si>
  <si>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</si>
  <si>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</si>
  <si>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</si>
  <si>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</si>
  <si>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</si>
  <si>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</si>
  <si>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</si>
  <si>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</si>
  <si>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</si>
  <si>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</si>
  <si>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</si>
  <si>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</si>
  <si>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</si>
  <si>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</si>
  <si>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</si>
  <si>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</si>
  <si>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</si>
  <si>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</si>
  <si>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</si>
  <si>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</si>
  <si>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</si>
  <si>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</si>
  <si>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</si>
  <si>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</si>
  <si>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</si>
  <si>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</si>
  <si>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</si>
  <si>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</si>
  <si>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</si>
  <si>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</si>
  <si>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</si>
  <si>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</si>
  <si>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</si>
  <si>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</si>
  <si>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</si>
  <si>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</si>
  <si>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</si>
  <si>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</si>
  <si>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</si>
  <si>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</si>
  <si>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</si>
  <si>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</si>
  <si>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</si>
  <si>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</si>
  <si>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</si>
  <si>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</si>
  <si>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</si>
  <si>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</si>
  <si>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</si>
  <si>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</si>
  <si>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</si>
  <si>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</si>
  <si>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</si>
  <si>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</si>
  <si>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</si>
  <si>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</si>
  <si>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</si>
  <si>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</si>
  <si>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</si>
  <si>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</si>
  <si>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</si>
  <si>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</si>
  <si>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</si>
  <si>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</si>
  <si>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</si>
  <si>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</si>
  <si>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</si>
  <si>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</si>
  <si>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</si>
  <si>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</si>
  <si>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</si>
  <si>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</si>
  <si>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</si>
  <si>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</si>
  <si>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</si>
  <si>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</si>
  <si>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</si>
  <si>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</si>
  <si>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</si>
  <si>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</si>
  <si>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</si>
  <si>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</si>
  <si>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</si>
  <si>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</si>
  <si>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</si>
  <si>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</si>
  <si>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</si>
  <si>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</si>
  <si>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</si>
  <si>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</si>
  <si>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</si>
  <si>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</si>
  <si>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</si>
  <si>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</si>
  <si>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</si>
  <si>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</si>
  <si>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</si>
  <si>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</si>
  <si>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</si>
  <si>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</si>
  <si>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</si>
  <si>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</si>
  <si>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</si>
  <si>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</si>
  <si>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</si>
  <si>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</si>
  <si>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</si>
  <si>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</si>
  <si>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</si>
  <si>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</si>
  <si>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</si>
  <si>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</si>
  <si>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</si>
  <si>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</si>
  <si>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</si>
  <si>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</si>
  <si>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</si>
  <si>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</si>
  <si>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</si>
  <si>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</si>
  <si>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</si>
  <si>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</si>
  <si>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</si>
  <si>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</si>
  <si>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</si>
  <si>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</si>
  <si>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</si>
  <si>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</si>
  <si>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</si>
  <si>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</si>
  <si>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</si>
  <si>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</si>
  <si>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</si>
  <si>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</si>
  <si>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</si>
  <si>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</si>
  <si>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</si>
  <si>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</si>
  <si>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</si>
  <si>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</si>
  <si>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</si>
  <si>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</si>
  <si>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</si>
  <si>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</si>
  <si>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</si>
  <si>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</si>
  <si>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</si>
  <si>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</si>
  <si>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</si>
  <si>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</si>
  <si>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</si>
  <si>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</si>
  <si>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</si>
  <si>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</si>
  <si>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</si>
  <si>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</si>
  <si>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</si>
  <si>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</si>
  <si>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</si>
  <si>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</si>
  <si>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</si>
  <si>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</si>
  <si>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</si>
  <si>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</si>
  <si>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</si>
  <si>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</si>
  <si>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</si>
  <si>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</si>
  <si>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</si>
  <si>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</si>
  <si>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</si>
  <si>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</si>
  <si>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</si>
  <si>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</si>
  <si>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</si>
  <si>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</si>
  <si>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</si>
  <si>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</si>
  <si>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</si>
  <si>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</si>
  <si>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</si>
  <si>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</si>
  <si>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</si>
  <si>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</si>
  <si>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</si>
  <si>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</si>
  <si>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</si>
  <si>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</si>
  <si>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</si>
  <si>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</si>
  <si>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</si>
  <si>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</si>
  <si>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</si>
  <si>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</si>
  <si>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</si>
  <si>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</si>
  <si>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</si>
  <si>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</si>
  <si>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</si>
  <si>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</si>
  <si>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</si>
  <si>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</si>
  <si>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</si>
  <si>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</si>
  <si>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</si>
  <si>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</si>
  <si>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</si>
  <si>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</si>
  <si>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</si>
  <si>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</si>
  <si>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</si>
  <si>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</si>
  <si>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</si>
  <si>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</si>
  <si>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</si>
  <si>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</si>
  <si>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</si>
  <si>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</si>
  <si>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</si>
  <si>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</si>
  <si>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</si>
  <si>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</si>
  <si>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</si>
  <si>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</si>
  <si>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</si>
  <si>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</si>
  <si>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</si>
  <si>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</si>
  <si>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</si>
  <si>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</si>
  <si>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</si>
  <si>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</si>
  <si>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</si>
  <si>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</si>
  <si>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</si>
  <si>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</si>
  <si>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</si>
  <si>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</si>
  <si>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</si>
  <si>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</si>
  <si>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</si>
  <si>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</si>
  <si>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</si>
  <si>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</si>
  <si>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</si>
  <si>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</si>
  <si>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</si>
  <si>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</si>
  <si>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</si>
  <si>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</si>
  <si>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</si>
  <si>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</si>
  <si>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</si>
  <si>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</si>
  <si>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</si>
  <si>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</si>
  <si>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</si>
  <si>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</si>
  <si>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</si>
  <si>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</si>
  <si>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</si>
  <si>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</si>
  <si>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</si>
  <si>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</si>
  <si>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</si>
  <si>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</si>
  <si>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</si>
  <si>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</si>
  <si>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</si>
  <si>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</si>
  <si>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</si>
  <si>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</si>
  <si>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</si>
  <si>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</si>
  <si>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</si>
  <si>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</si>
  <si>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</si>
  <si>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</si>
  <si>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</si>
  <si>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</si>
  <si>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</si>
  <si>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</si>
  <si>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</si>
  <si>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</si>
  <si>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</si>
  <si>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</si>
  <si>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</si>
  <si>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</si>
  <si>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</si>
  <si>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</si>
  <si>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</si>
  <si>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</si>
  <si>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</si>
  <si>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</si>
  <si>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</si>
  <si>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</si>
  <si>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</si>
  <si>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</si>
  <si>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</si>
  <si>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</si>
  <si>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</si>
  <si>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</si>
  <si>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</si>
  <si>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</si>
  <si>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</si>
  <si>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</si>
  <si>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</si>
  <si>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</si>
  <si>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</si>
  <si>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</si>
  <si>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</si>
  <si>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</si>
  <si>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</si>
  <si>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</si>
  <si>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</si>
  <si>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</si>
  <si>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</si>
  <si>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</si>
  <si>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</si>
  <si>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</si>
  <si>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</si>
  <si>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</si>
  <si>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</si>
  <si>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</si>
  <si>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</si>
  <si>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</si>
  <si>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</si>
  <si>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</si>
  <si>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</si>
  <si>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</si>
  <si>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</si>
  <si>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</si>
  <si>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</si>
  <si>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</si>
  <si>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</si>
  <si>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</si>
  <si>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</si>
  <si>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</si>
  <si>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</si>
  <si>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</si>
  <si>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</si>
  <si>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</si>
  <si>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</si>
  <si>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</si>
  <si>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</si>
  <si>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</si>
  <si>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</si>
  <si>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</si>
  <si>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</si>
  <si>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</si>
  <si>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</si>
  <si>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</si>
  <si>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</si>
  <si>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</si>
  <si>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</si>
  <si>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</si>
  <si>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</si>
  <si>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</si>
  <si>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</si>
  <si>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</si>
  <si>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</si>
  <si>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</si>
  <si>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</si>
  <si>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</si>
  <si>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</si>
  <si>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</si>
  <si>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</si>
  <si>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</si>
  <si>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</si>
  <si>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</si>
  <si>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</si>
  <si>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</si>
  <si>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</si>
  <si>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</si>
  <si>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</si>
  <si>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</si>
  <si>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</si>
  <si>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</si>
  <si>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</si>
  <si>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</si>
  <si>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</si>
  <si>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</si>
  <si>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</si>
  <si>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</si>
  <si>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</si>
  <si>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</si>
  <si>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</si>
  <si>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</si>
  <si>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</si>
  <si>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</si>
  <si>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</si>
  <si>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</si>
  <si>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</si>
  <si>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</si>
  <si>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</si>
  <si>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</si>
  <si>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</si>
  <si>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</si>
  <si>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</si>
  <si>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</si>
  <si>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</si>
  <si>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</si>
  <si>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</si>
  <si>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</si>
  <si>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</si>
  <si>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</si>
  <si>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</si>
  <si>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</si>
  <si>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</si>
  <si>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</si>
  <si>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</si>
  <si>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</si>
  <si>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</si>
  <si>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</si>
  <si>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</si>
  <si>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</si>
  <si>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</si>
  <si>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</si>
  <si>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</si>
  <si>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</si>
  <si>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</si>
  <si>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</si>
  <si>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</si>
  <si>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</si>
  <si>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</si>
  <si>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</si>
  <si>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</si>
  <si>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</si>
  <si>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</si>
  <si>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</si>
  <si>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</si>
  <si>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</si>
  <si>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</si>
  <si>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</si>
  <si>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</si>
  <si>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</si>
  <si>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</si>
  <si>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</si>
  <si>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</si>
  <si>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</si>
  <si>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</si>
  <si>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</si>
  <si>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</si>
  <si>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</si>
  <si>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</si>
  <si>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</si>
  <si>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</si>
  <si>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</si>
  <si>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</si>
  <si>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</si>
  <si>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</si>
  <si>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</si>
  <si>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</si>
  <si>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</si>
  <si>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</si>
  <si>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</si>
  <si>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</si>
  <si>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</si>
  <si>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</si>
  <si>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</si>
  <si>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</si>
  <si>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</si>
  <si>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</si>
  <si>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</si>
  <si>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</si>
  <si>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</si>
  <si>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</si>
  <si>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</si>
  <si>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</si>
  <si>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</si>
  <si>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</si>
  <si>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</si>
  <si>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</si>
  <si>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</si>
  <si>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</si>
  <si>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</si>
  <si>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</si>
  <si>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</si>
  <si>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</si>
  <si>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</si>
  <si>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</si>
  <si>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</si>
  <si>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</si>
  <si>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</si>
  <si>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</si>
  <si>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</si>
  <si>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</si>
  <si>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</si>
  <si>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</si>
  <si>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</si>
  <si>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</si>
  <si>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</si>
  <si>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</si>
  <si>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</si>
  <si>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</si>
  <si>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</si>
  <si>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</si>
  <si>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</si>
  <si>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</si>
  <si>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</si>
  <si>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</si>
  <si>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</si>
  <si>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</si>
  <si>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</si>
  <si>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</si>
  <si>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</si>
  <si>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</si>
  <si>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</si>
  <si>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</si>
  <si>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</si>
  <si>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</si>
  <si>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</si>
  <si>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</si>
  <si>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</si>
  <si>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</si>
  <si>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</si>
  <si>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</si>
  <si>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</si>
  <si>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</si>
  <si>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</si>
  <si>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</si>
  <si>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</si>
  <si>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</si>
  <si>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</si>
  <si>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</si>
  <si>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</si>
  <si>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</si>
  <si>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</si>
  <si>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</si>
  <si>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</si>
  <si>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</si>
  <si>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</si>
  <si>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</si>
  <si>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</si>
  <si>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</si>
  <si>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</si>
  <si>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</si>
  <si>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</si>
  <si>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</si>
  <si>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</si>
  <si>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</si>
  <si>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</si>
  <si>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</si>
  <si>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</si>
  <si>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</si>
  <si>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</si>
  <si>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</si>
  <si>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</si>
  <si>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</si>
  <si>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</si>
  <si>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</si>
  <si>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</si>
  <si>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</si>
  <si>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</si>
  <si>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</si>
  <si>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</si>
  <si>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</si>
  <si>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</si>
  <si>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</si>
  <si>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</si>
  <si>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</si>
  <si>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</si>
  <si>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</si>
  <si>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</si>
  <si>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</si>
  <si>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</si>
  <si>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</si>
  <si>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</si>
  <si>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</si>
  <si>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</si>
  <si>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</si>
  <si>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</si>
  <si>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</si>
  <si>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</si>
  <si>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</si>
  <si>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</si>
  <si>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</si>
  <si>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</si>
  <si>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</si>
  <si>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</si>
  <si>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</si>
  <si>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</si>
  <si>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</si>
  <si>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</si>
  <si>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</si>
  <si>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</si>
  <si>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</si>
  <si>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</si>
  <si>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</si>
  <si>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</si>
  <si>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</si>
  <si>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</si>
  <si>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</si>
  <si>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</si>
  <si>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</si>
  <si>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</si>
  <si>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</si>
  <si>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</si>
  <si>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</si>
  <si>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</si>
  <si>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</si>
  <si>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</si>
  <si>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</si>
  <si>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</si>
  <si>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</si>
  <si>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</si>
  <si>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</si>
  <si>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</si>
  <si>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</si>
  <si>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</si>
  <si>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</si>
  <si>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</si>
  <si>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</si>
  <si>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</si>
  <si>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</si>
  <si>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</si>
  <si>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</si>
  <si>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</si>
  <si>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</si>
  <si>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</si>
  <si>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</si>
  <si>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</si>
  <si>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</si>
  <si>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</si>
  <si>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</si>
  <si>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</si>
  <si>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</si>
  <si>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</si>
  <si>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</si>
  <si>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</si>
  <si>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</si>
  <si>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</si>
  <si>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</si>
  <si>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</si>
  <si>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</si>
  <si>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</si>
  <si>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</si>
  <si>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</si>
  <si>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</si>
  <si>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</si>
  <si>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</si>
  <si>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</si>
  <si>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</si>
  <si>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</si>
  <si>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</si>
  <si>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</si>
  <si>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</si>
  <si>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</si>
  <si>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</si>
  <si>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</si>
  <si>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</si>
  <si>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</si>
  <si>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</si>
  <si>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</si>
  <si>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</si>
  <si>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</si>
  <si>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</si>
  <si>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</si>
  <si>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</si>
  <si>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</si>
  <si>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</si>
  <si>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</si>
  <si>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</si>
  <si>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</si>
  <si>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</si>
  <si>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</si>
  <si>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</si>
  <si>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</si>
  <si>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</si>
  <si>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</si>
  <si>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</si>
  <si>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</si>
  <si>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</si>
  <si>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</si>
  <si>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</si>
  <si>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</si>
  <si>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</si>
  <si>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</si>
  <si>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</si>
  <si>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</si>
  <si>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</si>
  <si>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</si>
  <si>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</si>
  <si>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</si>
  <si>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</si>
  <si>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</si>
  <si>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</si>
  <si>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</si>
  <si>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</si>
  <si>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</si>
  <si>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</si>
  <si>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</si>
  <si>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</si>
  <si>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</si>
  <si>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</si>
  <si>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</si>
  <si>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</si>
  <si>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</si>
  <si>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</si>
  <si>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</si>
  <si>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</si>
  <si>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</si>
  <si>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</si>
  <si>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</si>
  <si>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</si>
  <si>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</si>
  <si>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</si>
  <si>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</si>
  <si>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</si>
  <si>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</si>
  <si>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</si>
  <si>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</si>
  <si>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</si>
  <si>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</si>
  <si>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</si>
  <si>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</si>
  <si>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</si>
  <si>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</si>
  <si>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</si>
  <si>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</si>
  <si>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</si>
  <si>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</si>
  <si>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</si>
  <si>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</si>
  <si>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</si>
  <si>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</si>
  <si>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</si>
  <si>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</si>
  <si>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</si>
  <si>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</si>
  <si>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</si>
  <si>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</si>
  <si>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</si>
  <si>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</si>
  <si>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</si>
  <si>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</si>
  <si>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</si>
  <si>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</si>
  <si>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</si>
  <si>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</si>
  <si>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</si>
  <si>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</si>
  <si>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</si>
  <si>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</si>
  <si>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</si>
  <si>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</si>
  <si>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</si>
  <si>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</si>
  <si>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</si>
  <si>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</si>
  <si>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</si>
  <si>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</si>
  <si>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</si>
  <si>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</si>
  <si>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</si>
  <si>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</si>
  <si>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</si>
  <si>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</si>
  <si>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</si>
  <si>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</si>
  <si>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</si>
  <si>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</si>
  <si>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</si>
  <si>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</si>
  <si>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</si>
  <si>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</si>
  <si>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</si>
  <si>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</si>
  <si>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</si>
  <si>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</si>
  <si>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</si>
  <si>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</si>
  <si>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</si>
  <si>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</si>
  <si>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</si>
  <si>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</si>
  <si>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</si>
  <si>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</si>
  <si>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</si>
  <si>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</si>
  <si>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</si>
  <si>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</si>
  <si>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</si>
  <si>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</si>
  <si>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</si>
  <si>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</si>
  <si>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</si>
  <si>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</si>
  <si>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</si>
  <si>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</si>
  <si>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</si>
  <si>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</si>
  <si>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</si>
  <si>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</si>
  <si>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</si>
  <si>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</si>
  <si>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</si>
  <si>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</si>
  <si>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</si>
  <si>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</si>
  <si>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</si>
  <si>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</si>
  <si>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</si>
  <si>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</si>
  <si>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</si>
  <si>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</si>
  <si>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</si>
  <si>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</si>
  <si>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</si>
  <si>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</si>
  <si>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</si>
  <si>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</si>
  <si>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</si>
  <si>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</si>
  <si>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</si>
  <si>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</si>
  <si>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</si>
  <si>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</si>
  <si>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</si>
  <si>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</si>
  <si>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</si>
  <si>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</si>
  <si>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</si>
  <si>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</si>
  <si>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</si>
  <si>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</si>
  <si>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</si>
  <si>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</si>
  <si>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</si>
  <si>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</si>
  <si>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</si>
  <si>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</si>
  <si>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</si>
  <si>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</si>
  <si>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</si>
  <si>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</si>
  <si>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</si>
  <si>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</si>
  <si>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</si>
  <si>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</si>
  <si>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</si>
  <si>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</si>
  <si>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</si>
  <si>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</si>
  <si>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</si>
  <si>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</si>
  <si>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</si>
  <si>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</si>
  <si>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</si>
  <si>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</si>
  <si>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</si>
  <si>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</si>
  <si>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</si>
  <si>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</si>
  <si>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</si>
  <si>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</si>
  <si>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</si>
  <si>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</si>
  <si>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</si>
  <si>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</si>
  <si>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</si>
  <si>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</si>
  <si>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</si>
  <si>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</si>
  <si>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</si>
  <si>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</si>
  <si>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</si>
  <si>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</si>
  <si>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</si>
  <si>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</si>
  <si>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</si>
  <si>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</si>
  <si>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</si>
  <si>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</si>
  <si>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</si>
  <si>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</si>
  <si>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</si>
  <si>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</si>
  <si>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</si>
  <si>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</si>
  <si>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</si>
  <si>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</si>
  <si>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</si>
  <si>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</si>
  <si>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</si>
  <si>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</si>
  <si>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</si>
  <si>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</si>
  <si>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</si>
  <si>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</si>
  <si>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</si>
  <si>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</si>
  <si>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</si>
  <si>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</si>
  <si>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</si>
  <si>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</si>
  <si>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</si>
  <si>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</si>
  <si>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</si>
  <si>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</si>
  <si>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</si>
  <si>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</si>
  <si>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</si>
  <si>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</si>
  <si>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</si>
  <si>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</si>
  <si>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</si>
  <si>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</si>
  <si>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</si>
  <si>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</si>
  <si>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</si>
  <si>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</si>
  <si>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</si>
  <si>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</si>
  <si>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</si>
  <si>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</si>
  <si>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</si>
  <si>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</si>
  <si>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</si>
  <si>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</si>
  <si>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</si>
  <si>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</si>
  <si>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</si>
  <si>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</si>
  <si>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</si>
  <si>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</si>
  <si>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</si>
  <si>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</si>
  <si>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</si>
  <si>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</si>
  <si>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</si>
  <si>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</si>
  <si>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</si>
  <si>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</si>
  <si>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</si>
  <si>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</si>
  <si>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</si>
  <si>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</si>
  <si>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</si>
  <si>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</si>
  <si>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</si>
  <si>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</si>
  <si>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</si>
  <si>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</si>
  <si>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</si>
  <si>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</si>
  <si>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</si>
  <si>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</si>
  <si>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</si>
  <si>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</si>
  <si>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</si>
  <si>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</si>
  <si>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</si>
  <si>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</si>
  <si>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</si>
  <si>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</si>
  <si>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</si>
  <si>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</si>
  <si>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</si>
  <si>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</si>
  <si>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</si>
  <si>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</si>
  <si>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</si>
  <si>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</si>
  <si>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</si>
  <si>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</si>
  <si>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</si>
  <si>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</si>
  <si>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</si>
  <si>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</si>
  <si>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</si>
  <si>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</si>
  <si>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</si>
  <si>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</si>
  <si>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</si>
  <si>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</si>
  <si>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</si>
  <si>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</si>
  <si>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</si>
  <si>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</si>
  <si>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</si>
  <si>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</si>
  <si>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</si>
  <si>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</si>
  <si>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</si>
  <si>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</si>
  <si>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</si>
  <si>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</si>
  <si>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</si>
  <si>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</si>
  <si>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</si>
  <si>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</si>
  <si>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</si>
  <si>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</si>
  <si>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</si>
  <si>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</si>
  <si>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</si>
  <si>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</si>
  <si>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</si>
  <si>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</si>
  <si>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</si>
  <si>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</si>
  <si>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</si>
  <si>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</si>
  <si>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</si>
  <si>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</si>
  <si>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</si>
  <si>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</si>
  <si>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</si>
  <si>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</si>
  <si>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</si>
  <si>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</si>
  <si>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</si>
  <si>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</si>
  <si>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</si>
  <si>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</si>
  <si>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</si>
  <si>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</si>
  <si>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</si>
  <si>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</si>
  <si>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</si>
  <si>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</si>
  <si>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</si>
  <si>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</si>
  <si>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</si>
  <si>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</si>
  <si>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</si>
  <si>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</si>
  <si>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</si>
  <si>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</si>
  <si>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</si>
  <si>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</si>
  <si>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</si>
  <si>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</si>
  <si>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</si>
  <si>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</si>
  <si>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</si>
  <si>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</si>
  <si>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</si>
  <si>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</si>
  <si>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</si>
  <si>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</si>
  <si>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</si>
  <si>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</si>
  <si>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</si>
  <si>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</si>
  <si>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</si>
  <si>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</si>
  <si>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</si>
  <si>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</si>
  <si>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</si>
  <si>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</si>
  <si>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</si>
  <si>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</si>
  <si>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</si>
  <si>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</si>
  <si>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</si>
  <si>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</si>
  <si>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</si>
  <si>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</si>
  <si>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</si>
  <si>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</si>
  <si>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</si>
  <si>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</si>
  <si>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</si>
  <si>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</si>
  <si>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</si>
  <si>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</si>
  <si>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</si>
  <si>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</si>
  <si>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</si>
  <si>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</si>
  <si>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</si>
  <si>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</si>
  <si>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</si>
  <si>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</si>
  <si>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</si>
  <si>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</si>
  <si>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</si>
  <si>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</si>
  <si>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</si>
  <si>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</si>
  <si>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</si>
  <si>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</si>
  <si>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</si>
  <si>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</si>
  <si>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</si>
  <si>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</si>
  <si>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</si>
  <si>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</si>
  <si>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</si>
  <si>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</si>
  <si>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</si>
  <si>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</si>
  <si>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</si>
  <si>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</si>
  <si>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</si>
  <si>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</si>
  <si>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</si>
  <si>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</si>
  <si>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</si>
  <si>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</si>
  <si>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</si>
  <si>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</si>
  <si>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</si>
  <si>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</si>
  <si>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</si>
  <si>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</si>
  <si>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</si>
  <si>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</si>
  <si>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</si>
  <si>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</si>
  <si>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</si>
  <si>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</si>
  <si>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</si>
  <si>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</si>
  <si>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</si>
  <si>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</si>
  <si>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</si>
  <si>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</si>
  <si>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</si>
  <si>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</si>
  <si>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</si>
  <si>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</si>
  <si>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</si>
  <si>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</si>
  <si>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</si>
  <si>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</si>
  <si>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</si>
  <si>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</si>
  <si>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</si>
  <si>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</si>
  <si>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</si>
  <si>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</si>
  <si>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</si>
  <si>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</si>
  <si>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</si>
  <si>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</si>
  <si>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</si>
  <si>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</si>
  <si>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</si>
  <si>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</si>
  <si>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</si>
  <si>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</si>
  <si>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</si>
  <si>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</si>
  <si>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</si>
  <si>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</si>
  <si>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</si>
  <si>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</si>
  <si>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</si>
  <si>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</si>
  <si>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</si>
  <si>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</si>
  <si>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</si>
  <si>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</si>
  <si>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</si>
  <si>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</si>
  <si>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</si>
  <si>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</si>
  <si>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</si>
  <si>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</si>
  <si>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</si>
  <si>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</si>
  <si>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</si>
  <si>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</si>
  <si>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</si>
  <si>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</si>
  <si>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</si>
  <si>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</si>
  <si>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</si>
  <si>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</si>
  <si>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</si>
  <si>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</si>
  <si>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</si>
  <si>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</si>
  <si>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</si>
  <si>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</si>
  <si>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</si>
  <si>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</si>
  <si>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</si>
  <si>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</si>
  <si>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</si>
  <si>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</si>
  <si>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</si>
  <si>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</si>
  <si>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</si>
  <si>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</si>
  <si>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</si>
  <si>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</si>
  <si>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</si>
  <si>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</si>
  <si>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</si>
  <si>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</si>
  <si>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</si>
  <si>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</si>
  <si>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</si>
  <si>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</si>
  <si>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</si>
  <si>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</si>
  <si>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</si>
  <si>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</si>
  <si>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</si>
  <si>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</si>
  <si>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</si>
  <si>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</si>
  <si>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</si>
  <si>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</si>
  <si>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</si>
  <si>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</si>
  <si>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</si>
  <si>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</si>
  <si>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</si>
  <si>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</si>
  <si>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</si>
  <si>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</si>
  <si>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</si>
  <si>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</si>
  <si>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</si>
  <si>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</si>
  <si>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</si>
  <si>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</si>
  <si>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</si>
  <si>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</si>
  <si>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</si>
  <si>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</si>
  <si>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</si>
  <si>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</si>
  <si>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</si>
  <si>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</si>
  <si>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</si>
  <si>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</si>
  <si>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</si>
  <si>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</si>
  <si>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</si>
  <si>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</si>
  <si>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</si>
  <si>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</si>
  <si>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</si>
  <si>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</si>
  <si>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</si>
  <si>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</si>
  <si>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</si>
  <si>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</si>
  <si>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</si>
  <si>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</si>
  <si>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</si>
  <si>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</si>
  <si>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</si>
  <si>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</si>
  <si>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</si>
  <si>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</si>
  <si>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</si>
  <si>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</si>
  <si>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</si>
  <si>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</si>
  <si>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</si>
  <si>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</si>
  <si>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</si>
  <si>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</si>
  <si>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</si>
  <si>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</si>
  <si>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</si>
  <si>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</si>
  <si>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</si>
  <si>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</si>
  <si>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</si>
  <si>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</si>
  <si>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</si>
  <si>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</si>
  <si>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</si>
  <si>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</si>
  <si>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</si>
  <si>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</si>
  <si>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</si>
  <si>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</si>
  <si>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</si>
  <si>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</si>
  <si>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</si>
  <si>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</si>
  <si>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</si>
  <si>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</si>
  <si>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</si>
  <si>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</si>
  <si>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</si>
  <si>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</si>
  <si>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</si>
  <si>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</si>
  <si>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</si>
  <si>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</si>
  <si>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</si>
  <si>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</si>
  <si>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</si>
  <si>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</si>
  <si>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</si>
  <si>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</si>
  <si>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</si>
  <si>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</si>
  <si>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</si>
  <si>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</si>
  <si>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</si>
  <si>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</si>
  <si>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</si>
  <si>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</si>
  <si>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</si>
  <si>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</si>
  <si>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</si>
  <si>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</si>
  <si>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</si>
  <si>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</si>
  <si>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</si>
  <si>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</si>
  <si>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</si>
  <si>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</si>
  <si>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</si>
  <si>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</si>
  <si>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</si>
  <si>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</si>
  <si>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</si>
  <si>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</si>
  <si>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</si>
  <si>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</si>
  <si>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</si>
  <si>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</si>
  <si>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</si>
  <si>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</si>
  <si>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</si>
  <si>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</si>
  <si>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</si>
  <si>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</si>
  <si>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</si>
  <si>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</si>
  <si>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</si>
  <si>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</si>
  <si>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</si>
  <si>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</si>
  <si>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</si>
  <si>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</si>
  <si>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</si>
  <si>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</si>
  <si>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</si>
  <si>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</si>
  <si>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</si>
  <si>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</si>
  <si>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</si>
  <si>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</si>
  <si>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</si>
  <si>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</si>
  <si>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</si>
  <si>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</si>
  <si>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</si>
  <si>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</si>
  <si>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</si>
  <si>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</si>
  <si>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</si>
  <si>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</si>
  <si>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</si>
  <si>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</si>
  <si>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</si>
  <si>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</si>
  <si>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</si>
  <si>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</si>
  <si>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</si>
  <si>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</si>
  <si>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</si>
  <si>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</si>
  <si>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</si>
  <si>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</si>
  <si>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</si>
  <si>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</si>
  <si>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</si>
  <si>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</si>
  <si>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</si>
  <si>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</si>
  <si>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</si>
  <si>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</si>
  <si>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</si>
  <si>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</si>
  <si>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</si>
  <si>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</si>
  <si>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</si>
  <si>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</si>
  <si>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</si>
  <si>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</si>
  <si>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</si>
  <si>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</si>
  <si>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</si>
  <si>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</si>
  <si>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</si>
  <si>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</si>
  <si>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</si>
  <si>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</si>
  <si>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</si>
  <si>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</si>
  <si>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</si>
  <si>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</si>
  <si>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</si>
  <si>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</si>
  <si>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</si>
  <si>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</si>
  <si>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</si>
  <si>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</si>
  <si>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</si>
  <si>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</si>
  <si>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</si>
  <si>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</si>
  <si>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</si>
  <si>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</si>
  <si>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</si>
  <si>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</si>
  <si>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</si>
  <si>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</si>
  <si>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</si>
  <si>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</si>
  <si>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</si>
  <si>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</si>
  <si>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</si>
  <si>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</si>
  <si>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</si>
  <si>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</si>
  <si>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</si>
  <si>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</si>
  <si>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</si>
  <si>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</si>
  <si>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</si>
  <si>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</si>
  <si>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</si>
  <si>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</si>
  <si>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</si>
  <si>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</si>
  <si>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</si>
  <si>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</si>
  <si>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</si>
  <si>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</si>
  <si>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</si>
  <si>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</si>
  <si>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</si>
  <si>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</si>
  <si>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</si>
  <si>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</si>
  <si>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</si>
  <si>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</si>
  <si>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</si>
  <si>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</si>
  <si>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</si>
  <si>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</si>
  <si>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</si>
  <si>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</si>
  <si>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</si>
  <si>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</si>
  <si>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</si>
  <si>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</si>
  <si>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</si>
  <si>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</si>
  <si>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</si>
  <si>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</si>
  <si>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</si>
  <si>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</si>
  <si>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</si>
  <si>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</si>
  <si>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</si>
  <si>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</si>
  <si>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</si>
  <si>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</si>
  <si>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</si>
  <si>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</si>
  <si>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</si>
  <si>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</si>
  <si>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</si>
  <si>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</si>
  <si>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</si>
  <si>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</si>
  <si>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</si>
  <si>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</si>
  <si>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</si>
  <si>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</si>
  <si>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</si>
  <si>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</si>
  <si>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</si>
  <si>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</si>
  <si>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</si>
  <si>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</si>
  <si>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</si>
  <si>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</si>
  <si>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</si>
  <si>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</si>
  <si>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</si>
  <si>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</si>
  <si>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</si>
  <si>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</si>
  <si>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</si>
  <si>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</si>
  <si>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</si>
  <si>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</si>
  <si>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</si>
  <si>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</si>
  <si>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</si>
  <si>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</si>
  <si>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</si>
  <si>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</si>
  <si>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</si>
  <si>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</si>
  <si>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</si>
  <si>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</si>
  <si>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</si>
  <si>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</si>
  <si>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</si>
  <si>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</si>
  <si>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</si>
  <si>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</si>
  <si>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</si>
  <si>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</si>
  <si>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</si>
  <si>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</si>
  <si>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</si>
  <si>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</si>
  <si>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</si>
  <si>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</si>
  <si>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</si>
  <si>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</si>
  <si>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</si>
  <si>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</si>
  <si>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</si>
  <si>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</si>
  <si>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</si>
  <si>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</si>
  <si>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</si>
  <si>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</si>
  <si>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</si>
  <si>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</si>
  <si>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</si>
  <si>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</si>
  <si>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</si>
  <si>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</si>
  <si>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</si>
  <si>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</si>
  <si>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</si>
  <si>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</si>
  <si>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</si>
  <si>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</si>
  <si>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</si>
  <si>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</si>
  <si>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</si>
  <si>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</si>
  <si>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</si>
  <si>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</si>
  <si>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</si>
  <si>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</si>
  <si>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</si>
  <si>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</si>
  <si>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</si>
  <si>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</si>
  <si>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</si>
  <si>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</si>
  <si>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</si>
  <si>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</si>
  <si>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</si>
  <si>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</si>
  <si>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</si>
  <si>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</si>
  <si>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</si>
  <si>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</si>
  <si>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</si>
  <si>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</si>
  <si>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</si>
  <si>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</si>
  <si>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</si>
  <si>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</si>
  <si>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</si>
  <si>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</si>
  <si>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</si>
  <si>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</si>
  <si>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</si>
  <si>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</si>
  <si>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</si>
  <si>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</si>
  <si>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</si>
  <si>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</si>
  <si>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</si>
  <si>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</si>
  <si>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</si>
  <si>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</si>
  <si>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</si>
  <si>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</si>
  <si>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</si>
  <si>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</si>
  <si>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</si>
  <si>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</si>
  <si>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</si>
  <si>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</si>
  <si>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</si>
  <si>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</si>
  <si>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</si>
  <si>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</si>
  <si>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</si>
  <si>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</si>
  <si>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</si>
  <si>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</si>
  <si>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</si>
  <si>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</si>
  <si>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</si>
  <si>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</si>
  <si>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</si>
  <si>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</si>
  <si>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</si>
  <si>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</si>
  <si>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</si>
  <si>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</si>
  <si>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</si>
  <si>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</si>
  <si>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</si>
  <si>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</si>
  <si>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</si>
  <si>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</si>
  <si>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</si>
  <si>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</si>
  <si>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</si>
  <si>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</si>
  <si>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</si>
  <si>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</si>
  <si>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</si>
  <si>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</si>
  <si>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</si>
  <si>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</si>
  <si>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</si>
  <si>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</si>
  <si>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</si>
  <si>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</si>
  <si>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</si>
  <si>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</si>
  <si>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</si>
  <si>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</si>
  <si>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</si>
  <si>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</si>
  <si>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</si>
  <si>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</si>
  <si>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</si>
  <si>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</si>
  <si>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</si>
  <si>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</si>
  <si>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</si>
  <si>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</si>
  <si>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</si>
  <si>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</si>
  <si>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</si>
  <si>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</si>
  <si>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</si>
  <si>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</si>
  <si>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</si>
  <si>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</si>
  <si>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</si>
  <si>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</si>
  <si>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</si>
  <si>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</si>
  <si>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</si>
  <si>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</si>
  <si>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</si>
  <si>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</si>
  <si>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</si>
  <si>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</si>
  <si>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</si>
  <si>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</si>
  <si>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</si>
  <si>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</si>
  <si>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</si>
  <si>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</si>
  <si>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</si>
  <si>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</si>
  <si>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</si>
  <si>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</si>
  <si>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</si>
  <si>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</si>
  <si>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</si>
  <si>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</si>
  <si>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</si>
  <si>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</si>
  <si>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</si>
  <si>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</si>
  <si>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</si>
  <si>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</si>
  <si>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</si>
  <si>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</si>
  <si>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</si>
  <si>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</si>
  <si>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</si>
  <si>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</si>
  <si>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</si>
  <si>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</si>
  <si>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</si>
  <si>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</si>
  <si>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</si>
  <si>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</si>
  <si>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</si>
  <si>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</si>
  <si>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</si>
  <si>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</si>
  <si>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</si>
  <si>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</si>
  <si>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</si>
  <si>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</si>
  <si>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</si>
  <si>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</si>
  <si>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</si>
  <si>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</si>
  <si>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</si>
  <si>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</si>
  <si>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</si>
  <si>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</si>
  <si>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</si>
  <si>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</si>
  <si>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</si>
  <si>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</si>
  <si>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</si>
  <si>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</si>
  <si>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</si>
  <si>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</si>
  <si>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</si>
  <si>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</si>
  <si>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</si>
  <si>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</si>
  <si>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</si>
  <si>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</si>
  <si>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</si>
  <si>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</si>
  <si>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</si>
  <si>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</si>
  <si>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</si>
  <si>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</si>
  <si>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</si>
  <si>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</si>
  <si>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</si>
  <si>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</si>
  <si>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</si>
  <si>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</si>
  <si>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</si>
  <si>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</si>
  <si>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</si>
  <si>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</si>
  <si>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</si>
  <si>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</si>
  <si>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</si>
  <si>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</si>
  <si>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</si>
  <si>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</si>
  <si>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</si>
  <si>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</si>
  <si>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</si>
  <si>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</si>
  <si>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</si>
  <si>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</si>
  <si>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</si>
  <si>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</si>
  <si>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</si>
  <si>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</si>
  <si>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</si>
  <si>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</si>
  <si>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</si>
  <si>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</si>
  <si>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</si>
  <si>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</si>
  <si>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</si>
  <si>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</si>
  <si>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</si>
  <si>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</si>
  <si>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</si>
  <si>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</si>
  <si>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</si>
  <si>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</si>
  <si>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</si>
  <si>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</si>
  <si>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</si>
  <si>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</si>
  <si>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</si>
  <si>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</si>
  <si>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</si>
  <si>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</si>
  <si>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</si>
  <si>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</si>
  <si>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</si>
  <si>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</si>
  <si>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</si>
  <si>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</si>
  <si>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</si>
  <si>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</si>
  <si>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</si>
  <si>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</si>
  <si>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</si>
  <si>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</si>
  <si>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</si>
  <si>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</si>
  <si>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</si>
  <si>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</si>
  <si>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</si>
  <si>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</si>
  <si>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</si>
  <si>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</si>
  <si>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</si>
  <si>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</si>
  <si>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</si>
  <si>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</si>
  <si>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</si>
  <si>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</si>
  <si>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</si>
  <si>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</si>
  <si>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</si>
  <si>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</si>
  <si>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</si>
  <si>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</si>
  <si>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</si>
  <si>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</si>
  <si>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</si>
  <si>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</si>
  <si>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</si>
  <si>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</si>
  <si>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</si>
  <si>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</si>
  <si>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</si>
  <si>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</si>
  <si>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</si>
  <si>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</si>
  <si>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</si>
  <si>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</si>
  <si>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</si>
  <si>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</si>
  <si>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</si>
  <si>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</si>
  <si>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</si>
  <si>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</si>
  <si>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</si>
  <si>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</si>
  <si>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</si>
  <si>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</si>
  <si>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</si>
  <si>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</si>
  <si>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</si>
  <si>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</si>
  <si>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</si>
  <si>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</si>
  <si>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</si>
  <si>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</si>
  <si>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</si>
  <si>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</si>
  <si>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</si>
  <si>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</si>
  <si>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</si>
  <si>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</si>
  <si>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</si>
  <si>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</si>
  <si>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</si>
  <si>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</si>
  <si>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</si>
  <si>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</si>
  <si>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</si>
  <si>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</si>
  <si>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</si>
  <si>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</si>
  <si>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</si>
  <si>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</si>
  <si>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</si>
  <si>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</si>
  <si>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</si>
  <si>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</si>
  <si>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</si>
  <si>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</si>
  <si>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</si>
  <si>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</si>
  <si>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</si>
  <si>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</si>
  <si>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</si>
  <si>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</si>
  <si>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</si>
  <si>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</si>
  <si>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</si>
  <si>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</si>
  <si>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</si>
  <si>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</si>
  <si>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</si>
  <si>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</si>
  <si>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</si>
  <si>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</si>
  <si>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</si>
  <si>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</si>
  <si>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</si>
  <si>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</si>
  <si>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</si>
  <si>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</si>
  <si>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</si>
  <si>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</si>
  <si>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</si>
  <si>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</si>
  <si>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</si>
  <si>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</si>
  <si>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</si>
  <si>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</si>
  <si>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</si>
  <si>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</si>
  <si>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</si>
  <si>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</si>
  <si>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</si>
  <si>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</si>
  <si>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</si>
  <si>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</si>
  <si>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</si>
  <si>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</si>
  <si>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</si>
  <si>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</si>
  <si>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</si>
  <si>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</si>
  <si>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</si>
  <si>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</si>
  <si>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</si>
  <si>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</si>
  <si>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</si>
  <si>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</si>
  <si>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</si>
  <si>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</si>
  <si>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</si>
  <si>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</si>
  <si>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</si>
  <si>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</si>
  <si>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</si>
  <si>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</si>
  <si>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</si>
  <si>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</si>
  <si>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</si>
  <si>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</si>
  <si>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</si>
  <si>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</si>
  <si>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</si>
  <si>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</si>
  <si>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</si>
  <si>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</si>
  <si>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</si>
  <si>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</si>
  <si>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</si>
  <si>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</si>
  <si>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</si>
  <si>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</si>
  <si>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</si>
  <si>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</si>
  <si>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</si>
  <si>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</si>
  <si>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</si>
  <si>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</si>
  <si>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</si>
  <si>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</si>
  <si>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</si>
  <si>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</si>
  <si>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</si>
  <si>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</si>
  <si>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</si>
  <si>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</si>
  <si>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</si>
  <si>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</si>
  <si>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</si>
  <si>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</si>
  <si>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</si>
  <si>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</si>
  <si>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</si>
  <si>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</si>
  <si>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</si>
  <si>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</si>
  <si>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</si>
  <si>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</si>
  <si>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</si>
  <si>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</si>
  <si>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</si>
  <si>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</si>
  <si>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</si>
  <si>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</si>
  <si>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</si>
  <si>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</si>
  <si>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</si>
  <si>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</si>
  <si>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</si>
  <si>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</si>
  <si>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</si>
  <si>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</si>
  <si>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</si>
  <si>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</si>
  <si>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</si>
  <si>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</si>
  <si>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</si>
  <si>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</si>
  <si>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</si>
  <si>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</si>
  <si>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</si>
  <si>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</si>
  <si>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</si>
  <si>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</si>
  <si>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</si>
  <si>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</si>
  <si>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</si>
  <si>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</si>
  <si>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</si>
  <si>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</si>
  <si>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</si>
  <si>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</si>
  <si>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</si>
  <si>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</si>
  <si>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</si>
  <si>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</si>
  <si>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</si>
  <si>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</si>
  <si>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</si>
  <si>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</si>
  <si>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</si>
  <si>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</si>
  <si>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</si>
  <si>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</si>
  <si>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</si>
  <si>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</si>
  <si>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</si>
  <si>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</si>
  <si>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</si>
  <si>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</si>
  <si>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</si>
  <si>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</si>
  <si>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</si>
  <si>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</si>
  <si>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</si>
  <si>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</si>
  <si>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</si>
  <si>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</si>
  <si>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</si>
  <si>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</si>
  <si>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</si>
  <si>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</si>
  <si>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</si>
  <si>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</si>
  <si>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</si>
  <si>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</si>
  <si>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</si>
  <si>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</si>
  <si>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</si>
  <si>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</si>
  <si>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</si>
  <si>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</si>
  <si>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</si>
  <si>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</si>
  <si>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</si>
  <si>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</si>
  <si>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</si>
  <si>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</si>
  <si>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</si>
  <si>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</si>
  <si>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</si>
  <si>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</si>
  <si>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</si>
  <si>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</si>
  <si>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</si>
  <si>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</si>
  <si>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</si>
  <si>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</si>
  <si>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</si>
  <si>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</si>
  <si>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</si>
  <si>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</si>
  <si>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</si>
  <si>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</si>
  <si>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</si>
  <si>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</si>
  <si>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</si>
  <si>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</si>
  <si>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</si>
  <si>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</si>
  <si>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</si>
  <si>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</si>
  <si>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</si>
  <si>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</si>
  <si>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</si>
  <si>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</si>
  <si>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</si>
  <si>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</si>
  <si>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</si>
  <si>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</si>
  <si>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</si>
  <si>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</si>
  <si>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</si>
  <si>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</si>
  <si>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</si>
  <si>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</si>
  <si>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</si>
  <si>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</si>
  <si>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</si>
  <si>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</si>
  <si>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</si>
  <si>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</si>
  <si>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</si>
  <si>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</si>
  <si>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</si>
  <si>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</si>
  <si>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</si>
  <si>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</si>
  <si>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</si>
  <si>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</si>
  <si>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</si>
  <si>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</si>
  <si>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</si>
  <si>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</si>
  <si>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</si>
  <si>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</si>
  <si>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</si>
  <si>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</si>
  <si>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</si>
  <si>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</si>
  <si>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</si>
  <si>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</si>
  <si>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</si>
  <si>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</si>
  <si>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</si>
  <si>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</si>
  <si>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</si>
  <si>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</si>
  <si>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</si>
  <si>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</si>
  <si>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</si>
  <si>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</si>
  <si>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</si>
  <si>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</si>
  <si>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</si>
  <si>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</si>
  <si>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</si>
  <si>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</si>
  <si>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</si>
  <si>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</si>
  <si>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</si>
  <si>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</si>
  <si>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</si>
  <si>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</si>
  <si>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</si>
  <si>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</si>
  <si>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</si>
  <si>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</si>
  <si>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</si>
  <si>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</si>
  <si>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</si>
  <si>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</si>
  <si>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</si>
  <si>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</si>
  <si>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</si>
  <si>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</si>
  <si>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</si>
  <si>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</si>
  <si>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</si>
  <si>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</si>
  <si>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</si>
  <si>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</si>
  <si>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</si>
  <si>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</si>
  <si>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</si>
  <si>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</si>
  <si>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</si>
  <si>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</si>
  <si>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</si>
  <si>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</si>
  <si>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</si>
  <si>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</si>
  <si>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</si>
  <si>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</si>
  <si>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</si>
  <si>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</si>
  <si>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</si>
  <si>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</si>
  <si>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</si>
  <si>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</si>
  <si>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</si>
  <si>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</si>
  <si>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</si>
  <si>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</si>
  <si>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</si>
  <si>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</si>
  <si>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</si>
  <si>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</si>
  <si>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</si>
  <si>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</si>
  <si>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</si>
  <si>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</si>
  <si>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</si>
  <si>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</si>
  <si>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</si>
  <si>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</si>
  <si>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</si>
  <si>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</si>
  <si>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</si>
  <si>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</si>
  <si>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</si>
  <si>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</si>
  <si>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</si>
  <si>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</si>
  <si>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</si>
  <si>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</si>
  <si>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</si>
  <si>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</si>
  <si>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</si>
  <si>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</si>
  <si>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</si>
  <si>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</si>
  <si>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</si>
  <si>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</si>
  <si>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</si>
  <si>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</si>
  <si>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</si>
  <si>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</si>
  <si>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</si>
  <si>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</si>
  <si>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</si>
  <si>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</si>
  <si>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</si>
  <si>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</si>
  <si>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</si>
  <si>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</si>
  <si>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</si>
  <si>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</si>
  <si>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</si>
  <si>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</si>
  <si>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</si>
  <si>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</si>
  <si>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</si>
  <si>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</si>
  <si>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</si>
  <si>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</si>
  <si>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</si>
  <si>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</si>
  <si>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</si>
  <si>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</si>
  <si>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</si>
  <si>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</si>
  <si>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</si>
  <si>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</si>
  <si>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</si>
  <si>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</si>
  <si>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</si>
  <si>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</si>
  <si>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</si>
  <si>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</si>
  <si>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</si>
  <si>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</si>
  <si>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</si>
  <si>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</si>
  <si>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</si>
  <si>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</si>
  <si>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</si>
  <si>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</si>
  <si>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</si>
  <si>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</si>
  <si>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</si>
  <si>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</si>
  <si>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</si>
  <si>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</si>
  <si>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</si>
  <si>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</si>
  <si>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</si>
  <si>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</si>
  <si>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</si>
  <si>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</si>
  <si>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</si>
  <si>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</si>
  <si>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</si>
  <si>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</si>
  <si>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</si>
  <si>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</si>
  <si>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</si>
  <si>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</si>
  <si>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</si>
  <si>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</si>
  <si>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</si>
  <si>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</si>
  <si>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</si>
  <si>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</si>
  <si>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</si>
  <si>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</si>
  <si>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</si>
  <si>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</si>
  <si>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</si>
  <si>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</si>
  <si>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</si>
  <si>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</si>
  <si>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</si>
  <si>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</si>
  <si>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</si>
  <si>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</si>
  <si>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</si>
  <si>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</si>
  <si>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</si>
  <si>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</si>
  <si>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</si>
  <si>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</si>
  <si>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</si>
  <si>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</si>
  <si>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</si>
  <si>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</si>
  <si>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</si>
  <si>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</si>
  <si>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</si>
  <si>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</si>
  <si>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</si>
  <si>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</si>
  <si>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</si>
  <si>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</si>
  <si>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</si>
  <si>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</si>
  <si>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</si>
  <si>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</si>
  <si>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</si>
  <si>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</si>
  <si>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</si>
  <si>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</si>
  <si>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</si>
  <si>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</si>
  <si>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</si>
  <si>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</si>
  <si>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</si>
  <si>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</si>
  <si>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</si>
  <si>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</si>
  <si>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</si>
  <si>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</si>
  <si>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</si>
  <si>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</si>
  <si>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</si>
  <si>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</si>
  <si>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</si>
  <si>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</si>
  <si>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</si>
  <si>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</si>
  <si>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</si>
  <si>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</si>
  <si>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</si>
  <si>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</si>
  <si>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</si>
  <si>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</si>
  <si>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</si>
  <si>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</si>
  <si>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</si>
  <si>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</si>
  <si>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</si>
  <si>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</si>
  <si>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</si>
  <si>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</si>
  <si>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</si>
  <si>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</si>
  <si>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</si>
  <si>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</si>
  <si>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</si>
  <si>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</si>
  <si>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</si>
  <si>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</si>
  <si>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</si>
  <si>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</si>
  <si>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</si>
  <si>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</si>
  <si>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</si>
  <si>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</si>
  <si>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</si>
  <si>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</si>
  <si>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</si>
  <si>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</si>
  <si>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</si>
  <si>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</si>
  <si>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</si>
  <si>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</si>
  <si>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</si>
  <si>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</si>
  <si>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</si>
  <si>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</si>
  <si>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</si>
  <si>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</si>
  <si>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</si>
  <si>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</si>
  <si>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</si>
  <si>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</si>
  <si>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</si>
  <si>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</si>
  <si>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</si>
  <si>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</si>
  <si>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</si>
  <si>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</si>
  <si>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</si>
  <si>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</si>
  <si>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</si>
  <si>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</si>
  <si>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</si>
  <si>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</si>
  <si>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</si>
  <si>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</si>
  <si>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</si>
  <si>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</si>
  <si>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</si>
  <si>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</si>
  <si>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</si>
  <si>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</si>
  <si>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</si>
  <si>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</si>
  <si>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</si>
  <si>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</si>
  <si>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</si>
  <si>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</si>
  <si>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</si>
  <si>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</si>
  <si>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</si>
  <si>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</si>
  <si>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</si>
  <si>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</si>
  <si>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</si>
  <si>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</si>
  <si>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</si>
  <si>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</si>
  <si>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</si>
  <si>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</si>
  <si>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</si>
  <si>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</si>
  <si>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</si>
  <si>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</si>
  <si>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</si>
  <si>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</si>
  <si>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</si>
  <si>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</si>
  <si>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</si>
  <si>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</si>
  <si>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</si>
  <si>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</si>
  <si>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</si>
  <si>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</si>
  <si>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</si>
  <si>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</si>
  <si>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</si>
  <si>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</si>
  <si>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</si>
  <si>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</si>
  <si>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</si>
  <si>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</si>
  <si>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</si>
  <si>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</si>
  <si>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</si>
  <si>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</si>
  <si>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</si>
  <si>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</si>
  <si>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</si>
  <si>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</si>
  <si>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</si>
  <si>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</si>
  <si>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</si>
  <si>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</si>
  <si>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</si>
  <si>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</si>
  <si>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</si>
  <si>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</si>
  <si>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</si>
  <si>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</si>
  <si>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</si>
  <si>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</si>
  <si>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</si>
  <si>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</si>
  <si>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</si>
  <si>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</si>
  <si>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</si>
  <si>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</si>
  <si>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</si>
  <si>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</si>
  <si>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</si>
  <si>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</si>
  <si>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</si>
  <si>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</si>
  <si>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</si>
  <si>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</si>
  <si>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</si>
  <si>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</si>
  <si>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</si>
  <si>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</si>
  <si>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</si>
  <si>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</si>
  <si>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</si>
  <si>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</si>
  <si>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</si>
  <si>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</si>
  <si>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</si>
  <si>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</si>
  <si>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</si>
  <si>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</si>
  <si>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</si>
  <si>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</si>
  <si>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</si>
  <si>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</si>
  <si>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</si>
  <si>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</si>
  <si>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</si>
  <si>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</si>
  <si>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</si>
  <si>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</si>
  <si>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</si>
  <si>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</si>
  <si>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</si>
  <si>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</si>
  <si>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</si>
  <si>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</si>
  <si>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</si>
  <si>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</si>
  <si>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</si>
  <si>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</si>
  <si>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</si>
  <si>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</si>
  <si>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</si>
  <si>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</si>
  <si>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</si>
  <si>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</si>
  <si>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</si>
  <si>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</si>
  <si>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</si>
  <si>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</si>
  <si>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</si>
  <si>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</si>
  <si>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</si>
  <si>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</si>
  <si>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</si>
  <si>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</si>
  <si>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</si>
  <si>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</si>
  <si>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</si>
  <si>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</si>
  <si>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</si>
  <si>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</si>
  <si>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</si>
  <si>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</si>
  <si>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</si>
  <si>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</si>
  <si>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</si>
  <si>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</si>
  <si>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</si>
  <si>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</si>
  <si>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</si>
  <si>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</si>
  <si>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</si>
  <si>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</si>
  <si>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</si>
  <si>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</si>
  <si>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</si>
  <si>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</si>
  <si>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</si>
  <si>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</si>
  <si>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</si>
  <si>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</si>
  <si>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</si>
  <si>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</si>
  <si>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</si>
  <si>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</si>
  <si>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</si>
  <si>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</si>
  <si>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</si>
  <si>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</si>
  <si>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</si>
  <si>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</si>
  <si>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</si>
  <si>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</si>
  <si>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</si>
  <si>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</si>
  <si>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</si>
  <si>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</si>
  <si>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</si>
  <si>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</si>
  <si>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</si>
  <si>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</si>
  <si>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</si>
  <si>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</si>
  <si>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</si>
  <si>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</si>
  <si>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</si>
  <si>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</si>
  <si>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</si>
  <si>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</si>
  <si>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</si>
  <si>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</si>
  <si>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</si>
  <si>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</si>
  <si>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</si>
  <si>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</si>
  <si>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</si>
  <si>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</si>
  <si>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</si>
  <si>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</si>
  <si>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</si>
  <si>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</si>
  <si>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</si>
  <si>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</si>
  <si>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</si>
  <si>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</si>
  <si>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</si>
  <si>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</si>
  <si>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</si>
  <si>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</si>
  <si>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</si>
  <si>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</si>
  <si>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</si>
  <si>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</si>
  <si>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</si>
  <si>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</si>
  <si>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</si>
  <si>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</si>
  <si>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</si>
  <si>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</si>
  <si>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</si>
  <si>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</si>
  <si>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</si>
  <si>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</si>
  <si>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</si>
  <si>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</si>
  <si>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</si>
  <si>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</si>
  <si>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</si>
  <si>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</si>
  <si>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</si>
  <si>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</si>
  <si>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</si>
  <si>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</si>
  <si>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</si>
  <si>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</si>
  <si>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</si>
  <si>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</si>
  <si>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</si>
  <si>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</si>
  <si>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</si>
  <si>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</si>
  <si>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</si>
  <si>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</si>
  <si>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</si>
  <si>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</si>
  <si>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</si>
  <si>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</si>
  <si>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</si>
  <si>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</si>
  <si>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</si>
  <si>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</si>
  <si>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</si>
  <si>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</si>
  <si>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</si>
  <si>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</si>
  <si>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</si>
  <si>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</si>
  <si>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</si>
  <si>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</si>
  <si>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</si>
  <si>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</si>
  <si>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</si>
  <si>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</si>
  <si>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</si>
  <si>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</si>
  <si>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</si>
  <si>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</si>
  <si>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</si>
  <si>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</si>
  <si>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</si>
  <si>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</si>
  <si>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</si>
  <si>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</si>
  <si>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</si>
  <si>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</si>
  <si>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</si>
  <si>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</si>
  <si>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</si>
  <si>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</si>
  <si>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</si>
  <si>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</si>
  <si>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</si>
  <si>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</si>
  <si>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</si>
  <si>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</si>
  <si>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</si>
  <si>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</si>
  <si>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</si>
  <si>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</si>
  <si>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</si>
  <si>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</si>
  <si>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</si>
  <si>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</si>
  <si>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</si>
  <si>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</si>
  <si>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</si>
  <si>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</si>
  <si>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</si>
  <si>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</si>
  <si>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</si>
  <si>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</si>
  <si>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</si>
  <si>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</si>
  <si>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</si>
  <si>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</si>
  <si>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</si>
  <si>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</si>
  <si>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</si>
  <si>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</si>
  <si>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</si>
  <si>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</si>
  <si>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</si>
  <si>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</si>
  <si>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</si>
  <si>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</si>
  <si>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</si>
  <si>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</si>
  <si>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</si>
  <si>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</si>
  <si>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</si>
  <si>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</si>
  <si>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</si>
  <si>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</si>
  <si>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</si>
  <si>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</si>
  <si>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</si>
  <si>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</si>
  <si>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</si>
  <si>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</si>
  <si>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</si>
  <si>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</si>
  <si>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</si>
  <si>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</si>
  <si>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</si>
  <si>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</si>
  <si>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</si>
  <si>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</si>
  <si>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</si>
  <si>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</si>
  <si>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</si>
  <si>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</si>
  <si>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</si>
  <si>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</si>
  <si>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</si>
  <si>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</si>
  <si>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</si>
  <si>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</si>
  <si>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</si>
  <si>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</si>
  <si>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</si>
  <si>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</si>
  <si>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</si>
  <si>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</si>
  <si>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</si>
  <si>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</si>
  <si>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</si>
  <si>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</si>
  <si>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</si>
  <si>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</si>
  <si>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</si>
  <si>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</si>
  <si>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</si>
  <si>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</si>
  <si>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</si>
  <si>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</si>
  <si>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</si>
  <si>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</si>
  <si>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</si>
  <si>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</si>
  <si>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</si>
  <si>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</si>
  <si>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</si>
  <si>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</si>
  <si>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</si>
  <si>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</si>
  <si>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</si>
  <si>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</si>
  <si>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</si>
  <si>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</si>
  <si>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</si>
  <si>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</si>
  <si>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</si>
  <si>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</si>
  <si>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</si>
  <si>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</si>
  <si>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</si>
  <si>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</si>
  <si>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</si>
  <si>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</si>
  <si>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</si>
  <si>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</si>
  <si>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</si>
  <si>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</si>
  <si>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</si>
  <si>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</si>
  <si>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</si>
  <si>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</si>
  <si>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</si>
  <si>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</si>
  <si>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</si>
  <si>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</si>
  <si>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</si>
  <si>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</si>
  <si>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</si>
  <si>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</si>
  <si>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</si>
  <si>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</si>
  <si>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</si>
  <si>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</si>
  <si>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</si>
  <si>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</si>
  <si>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</si>
  <si>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</si>
  <si>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</si>
  <si>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</si>
  <si>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</si>
  <si>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</si>
  <si>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</si>
  <si>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</si>
  <si>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</si>
  <si>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</si>
  <si>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</si>
  <si>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</si>
  <si>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</si>
  <si>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</si>
  <si>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</si>
  <si>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</si>
  <si>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</si>
  <si>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</si>
  <si>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</si>
  <si>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</si>
  <si>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</si>
  <si>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</si>
  <si>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</si>
  <si>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</si>
  <si>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</si>
  <si>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</si>
  <si>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</si>
  <si>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</si>
  <si>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</si>
  <si>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</si>
  <si>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</si>
  <si>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</si>
  <si>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</si>
  <si>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</si>
  <si>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</si>
  <si>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</si>
  <si>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</si>
  <si>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</si>
  <si>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</si>
  <si>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</si>
  <si>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</si>
  <si>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</si>
  <si>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</si>
  <si>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</si>
  <si>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</si>
  <si>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</si>
  <si>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</si>
  <si>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</si>
  <si>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</si>
  <si>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</si>
  <si>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</si>
  <si>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</si>
  <si>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</si>
  <si>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</si>
  <si>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</si>
  <si>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</si>
  <si>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</si>
  <si>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</si>
  <si>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</si>
  <si>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</si>
  <si>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</si>
  <si>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</si>
  <si>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</si>
  <si>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</si>
  <si>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</si>
  <si>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</si>
  <si>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</si>
  <si>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</si>
  <si>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</si>
  <si>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</si>
  <si>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</si>
  <si>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</si>
  <si>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</si>
  <si>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</si>
  <si>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</si>
  <si>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</si>
  <si>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</si>
  <si>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</si>
  <si>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</si>
  <si>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</si>
  <si>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</si>
  <si>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</si>
  <si>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</si>
  <si>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</si>
  <si>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</si>
  <si>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</si>
  <si>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</si>
  <si>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</si>
  <si>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</si>
  <si>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</si>
  <si>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</si>
  <si>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</si>
  <si>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</si>
  <si>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</si>
  <si>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</si>
  <si>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</si>
  <si>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</si>
  <si>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</si>
  <si>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</si>
  <si>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</si>
  <si>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</si>
  <si>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</si>
  <si>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</si>
  <si>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</si>
  <si>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</si>
  <si>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</si>
  <si>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</si>
  <si>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</si>
  <si>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</si>
  <si>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</si>
  <si>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</si>
  <si>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</si>
  <si>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</si>
  <si>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</si>
  <si>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</si>
  <si>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</si>
  <si>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</si>
  <si>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</si>
  <si>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</si>
  <si>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</si>
  <si>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</si>
  <si>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</si>
  <si>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</si>
  <si>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</si>
  <si>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</si>
  <si>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</si>
  <si>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</si>
  <si>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</si>
  <si>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</si>
  <si>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</si>
  <si>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</si>
  <si>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</si>
  <si>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</si>
  <si>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</si>
  <si>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</si>
  <si>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</si>
  <si>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</si>
  <si>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</si>
  <si>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</si>
  <si>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</si>
  <si>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</si>
  <si>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</si>
  <si>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</si>
  <si>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</si>
  <si>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</si>
  <si>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</si>
  <si>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</si>
  <si>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</si>
  <si>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</si>
  <si>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</si>
  <si>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</si>
  <si>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</si>
  <si>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</si>
  <si>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</si>
  <si>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</si>
  <si>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</si>
  <si>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</si>
  <si>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</si>
  <si>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</si>
  <si>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</si>
  <si>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</si>
  <si>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</si>
  <si>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</si>
  <si>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</si>
  <si>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</si>
  <si>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</si>
  <si>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</si>
  <si>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</si>
  <si>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</si>
  <si>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</si>
  <si>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</si>
  <si>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</si>
  <si>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</si>
  <si>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</si>
  <si>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</si>
  <si>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</si>
  <si>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</si>
  <si>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</si>
  <si>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</si>
  <si>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</si>
  <si>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</si>
  <si>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</si>
  <si>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</si>
  <si>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</si>
  <si>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</si>
  <si>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</si>
  <si>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</si>
  <si>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</si>
  <si>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</si>
  <si>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</si>
  <si>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</si>
  <si>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</si>
  <si>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</si>
  <si>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</si>
  <si>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</si>
  <si>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</si>
  <si>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</si>
  <si>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</si>
  <si>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</si>
  <si>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</si>
  <si>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</si>
  <si>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</si>
  <si>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</si>
  <si>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</si>
  <si>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</si>
  <si>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</si>
  <si>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</si>
  <si>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</si>
  <si>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</si>
  <si>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</si>
  <si>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</si>
  <si>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</si>
  <si>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</si>
  <si>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</si>
  <si>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</si>
  <si>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</si>
  <si>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</si>
  <si>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</si>
  <si>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</si>
  <si>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</si>
  <si>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</si>
  <si>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</si>
  <si>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</si>
  <si>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</si>
  <si>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</si>
  <si>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</si>
  <si>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</si>
  <si>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</si>
  <si>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</si>
  <si>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</si>
  <si>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</si>
  <si>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</si>
  <si>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</si>
  <si>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</si>
  <si>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</si>
  <si>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</si>
  <si>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</si>
  <si>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</si>
  <si>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</si>
  <si>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</si>
  <si>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</si>
  <si>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</si>
  <si>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</si>
  <si>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</si>
  <si>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</si>
  <si>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</si>
  <si>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</si>
  <si>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</si>
  <si>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</si>
  <si>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</si>
  <si>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</si>
  <si>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</si>
  <si>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</si>
  <si>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</si>
  <si>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</si>
  <si>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</si>
  <si>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</si>
  <si>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</si>
  <si>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</si>
  <si>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</si>
  <si>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</si>
  <si>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</si>
  <si>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</si>
  <si>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</si>
  <si>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</si>
  <si>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</si>
  <si>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</si>
  <si>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</si>
  <si>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</si>
  <si>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</si>
  <si>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</si>
  <si>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</si>
  <si>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</si>
  <si>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</si>
  <si>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</si>
  <si>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</si>
  <si>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</si>
  <si>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</si>
  <si>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</si>
  <si>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</si>
  <si>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</si>
  <si>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</si>
  <si>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</si>
  <si>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</si>
  <si>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</si>
  <si>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</si>
  <si>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</si>
  <si>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</si>
  <si>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</si>
  <si>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</si>
  <si>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</si>
  <si>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</si>
  <si>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</si>
  <si>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</si>
  <si>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</si>
  <si>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</si>
  <si>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</si>
  <si>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</si>
  <si>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</si>
  <si>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</si>
  <si>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</si>
  <si>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</si>
  <si>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</si>
  <si>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</si>
  <si>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</si>
  <si>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</si>
  <si>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</si>
  <si>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</si>
  <si>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</si>
  <si>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</si>
  <si>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</si>
  <si>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</si>
  <si>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</si>
  <si>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</si>
  <si>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</si>
  <si>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</si>
  <si>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</si>
  <si>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</si>
  <si>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</si>
  <si>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</si>
  <si>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</si>
  <si>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</si>
  <si>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</si>
  <si>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</si>
  <si>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</si>
  <si>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</si>
  <si>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</si>
  <si>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</si>
  <si>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</si>
  <si>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</si>
  <si>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</si>
  <si>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</si>
  <si>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</si>
  <si>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</si>
  <si>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</si>
  <si>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</si>
  <si>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</si>
  <si>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</si>
  <si>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</si>
  <si>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</si>
  <si>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</si>
  <si>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</si>
  <si>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</si>
  <si>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</si>
  <si>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</si>
  <si>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</si>
  <si>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</si>
  <si>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</si>
  <si>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</si>
  <si>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</si>
  <si>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</si>
  <si>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</si>
  <si>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</si>
  <si>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</si>
  <si>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</si>
  <si>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</si>
  <si>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</si>
  <si>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</si>
  <si>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</si>
  <si>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</si>
  <si>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</si>
  <si>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</si>
  <si>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</si>
  <si>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</si>
  <si>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</si>
  <si>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</si>
  <si>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</si>
  <si>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</si>
  <si>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</si>
  <si>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</si>
  <si>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</si>
  <si>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</si>
  <si>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</si>
  <si>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</si>
  <si>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</si>
  <si>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</si>
  <si>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</si>
  <si>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</si>
  <si>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</si>
  <si>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</si>
  <si>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</si>
  <si>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</si>
  <si>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</si>
  <si>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</si>
  <si>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</si>
  <si>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</si>
  <si>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</si>
  <si>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</si>
  <si>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</si>
  <si>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</si>
  <si>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</si>
  <si>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</si>
  <si>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</si>
  <si>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</si>
  <si>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</si>
  <si>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</si>
  <si>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</si>
  <si>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</si>
  <si>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</si>
  <si>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</si>
  <si>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</si>
  <si>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</si>
  <si>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</si>
  <si>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</si>
  <si>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</si>
  <si>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</si>
  <si>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</si>
  <si>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</si>
  <si>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</si>
  <si>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</si>
  <si>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</si>
  <si>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</si>
  <si>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</si>
  <si>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</si>
  <si>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</si>
  <si>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</si>
  <si>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</si>
  <si>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</si>
  <si>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</si>
  <si>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</si>
  <si>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</si>
  <si>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</si>
  <si>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</si>
  <si>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</si>
  <si>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</si>
  <si>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</si>
  <si>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</si>
  <si>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</si>
  <si>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</si>
  <si>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</si>
  <si>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</si>
  <si>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</si>
  <si>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</si>
  <si>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</si>
  <si>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</si>
  <si>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</si>
  <si>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</si>
  <si>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</si>
  <si>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</si>
  <si>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</si>
  <si>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</si>
  <si>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</si>
  <si>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</si>
  <si>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</si>
  <si>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</si>
  <si>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</si>
  <si>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</si>
  <si>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</si>
  <si>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</si>
  <si>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</si>
  <si>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</si>
  <si>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</si>
  <si>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</si>
  <si>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</si>
  <si>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</si>
  <si>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</si>
  <si>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</si>
  <si>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</si>
  <si>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</si>
  <si>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</si>
  <si>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</si>
  <si>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</si>
  <si>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</si>
  <si>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</si>
  <si>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</si>
  <si>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</si>
  <si>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</si>
  <si>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</si>
  <si>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</si>
  <si>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</si>
  <si>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</si>
  <si>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</si>
  <si>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</si>
  <si>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</si>
  <si>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</si>
  <si>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</si>
  <si>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</si>
  <si>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</si>
  <si>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</si>
  <si>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</si>
  <si>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</si>
  <si>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</si>
  <si>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</si>
  <si>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</si>
  <si>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</si>
  <si>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</si>
  <si>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</si>
  <si>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</si>
  <si>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</si>
  <si>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</si>
  <si>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</si>
  <si>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</si>
  <si>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</si>
  <si>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</si>
  <si>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</si>
  <si>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</si>
  <si>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</si>
  <si>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</si>
  <si>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</si>
  <si>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</si>
  <si>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</si>
  <si>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</si>
  <si>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</si>
  <si>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</si>
  <si>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</si>
  <si>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</si>
  <si>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</si>
  <si>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</si>
  <si>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</si>
  <si>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</si>
  <si>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</si>
  <si>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</si>
  <si>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</si>
  <si>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</si>
  <si>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</si>
  <si>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</si>
  <si>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</si>
  <si>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</si>
  <si>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</si>
  <si>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</si>
  <si>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</si>
  <si>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</si>
  <si>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</si>
  <si>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</si>
  <si>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</si>
  <si>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</si>
  <si>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</si>
  <si>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</si>
  <si>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</si>
  <si>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</si>
  <si>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</si>
  <si>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</si>
  <si>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</si>
  <si>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</si>
  <si>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</si>
  <si>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</si>
  <si>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</si>
  <si>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</si>
  <si>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</si>
  <si>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</si>
  <si>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</si>
  <si>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</si>
  <si>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</si>
  <si>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</si>
  <si>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</si>
  <si>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</si>
  <si>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</si>
  <si>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</si>
  <si>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</si>
  <si>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</si>
  <si>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</si>
  <si>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</si>
  <si>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</si>
  <si>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</si>
  <si>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</si>
  <si>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</si>
  <si>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</si>
  <si>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</si>
  <si>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</si>
  <si>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</si>
  <si>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</si>
  <si>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</si>
  <si>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</si>
  <si>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</si>
  <si>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</si>
  <si>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</si>
  <si>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</si>
  <si>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</si>
  <si>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</si>
  <si>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</si>
  <si>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</si>
  <si>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</si>
  <si>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</si>
  <si>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</si>
  <si>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</si>
  <si>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</si>
  <si>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</si>
  <si>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</si>
  <si>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</si>
  <si>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</si>
  <si>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</si>
  <si>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</si>
  <si>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</si>
  <si>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</si>
  <si>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</si>
  <si>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</si>
  <si>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</si>
  <si>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</si>
  <si>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</si>
  <si>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</si>
  <si>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</si>
  <si>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</si>
  <si>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</si>
  <si>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</si>
  <si>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</si>
  <si>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</si>
  <si>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</si>
  <si>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</si>
  <si>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</si>
  <si>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</si>
  <si>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</si>
  <si>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</si>
  <si>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</si>
  <si>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</si>
  <si>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</si>
  <si>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</si>
  <si>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</si>
  <si>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</si>
  <si>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</si>
  <si>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</si>
  <si>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</si>
  <si>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</si>
  <si>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</si>
  <si>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</si>
  <si>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</si>
  <si>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</si>
  <si>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</si>
  <si>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</si>
  <si>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</si>
  <si>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</si>
  <si>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</si>
  <si>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</si>
  <si>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</si>
  <si>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</si>
  <si>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</si>
  <si>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</si>
  <si>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</si>
  <si>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</si>
  <si>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</si>
  <si>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</si>
  <si>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</si>
  <si>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</si>
  <si>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</si>
  <si>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</si>
  <si>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</si>
  <si>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</si>
  <si>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</si>
  <si>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</si>
  <si>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</si>
  <si>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</si>
  <si>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</si>
  <si>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</si>
  <si>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</si>
  <si>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</si>
  <si>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</si>
  <si>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</si>
  <si>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</si>
  <si>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</si>
  <si>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</si>
  <si>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</si>
  <si>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</si>
  <si>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</si>
  <si>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</si>
  <si>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</si>
  <si>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</si>
  <si>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</si>
  <si>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</si>
  <si>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</si>
  <si>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</si>
  <si>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</si>
  <si>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</si>
  <si>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</si>
  <si>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</si>
  <si>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</si>
  <si>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</si>
  <si>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</si>
  <si>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</si>
  <si>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</si>
  <si>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</si>
  <si>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</si>
  <si>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</si>
  <si>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</si>
  <si>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</si>
  <si>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</si>
  <si>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</si>
  <si>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</si>
  <si>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</si>
  <si>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</si>
  <si>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</si>
  <si>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</si>
  <si>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</si>
  <si>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</si>
  <si>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</si>
  <si>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</si>
  <si>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</si>
  <si>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</si>
  <si>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</si>
  <si>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</si>
  <si>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</si>
  <si>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</si>
  <si>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</si>
  <si>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</si>
  <si>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</si>
  <si>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</si>
  <si>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</si>
  <si>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</si>
  <si>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</si>
  <si>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</si>
  <si>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</si>
  <si>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</si>
  <si>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</si>
  <si>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</si>
  <si>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</si>
  <si>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</si>
  <si>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</si>
  <si>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</si>
  <si>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</si>
  <si>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</si>
  <si>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</si>
  <si>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</si>
  <si>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</si>
  <si>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</si>
  <si>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</si>
  <si>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</si>
  <si>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</si>
  <si>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</si>
  <si>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</si>
  <si>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</si>
  <si>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</si>
  <si>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</si>
  <si>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</si>
  <si>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</si>
  <si>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</si>
  <si>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</si>
  <si>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</si>
  <si>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</si>
  <si>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</si>
  <si>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</si>
  <si>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</si>
  <si>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</si>
  <si>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</si>
  <si>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</si>
  <si>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</si>
  <si>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</si>
  <si>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</si>
  <si>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</si>
  <si>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</si>
  <si>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</si>
  <si>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</si>
  <si>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</si>
  <si>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</si>
  <si>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</si>
  <si>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</si>
  <si>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</si>
  <si>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</si>
  <si>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</si>
  <si>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</si>
  <si>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</si>
  <si>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</si>
  <si>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</si>
  <si>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</si>
  <si>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</si>
  <si>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</si>
  <si>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</si>
  <si>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</si>
  <si>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</si>
  <si>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</si>
  <si>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</si>
  <si>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</si>
  <si>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</si>
  <si>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</si>
  <si>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</si>
  <si>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</si>
  <si>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</si>
  <si>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</si>
  <si>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</si>
  <si>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</si>
  <si>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</si>
  <si>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</si>
  <si>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</si>
  <si>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</si>
  <si>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</si>
  <si>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</si>
  <si>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</si>
  <si>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</si>
  <si>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</si>
  <si>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</si>
  <si>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</si>
  <si>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</si>
  <si>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</si>
  <si>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</si>
  <si>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</si>
  <si>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</si>
  <si>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</si>
  <si>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</si>
  <si>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</si>
  <si>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</si>
  <si>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</si>
  <si>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</si>
  <si>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</si>
  <si>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</si>
  <si>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</si>
  <si>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</si>
  <si>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</si>
  <si>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</si>
  <si>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</si>
  <si>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</si>
  <si>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</si>
  <si>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</si>
  <si>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</si>
  <si>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</si>
  <si>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</si>
  <si>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</si>
  <si>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</si>
  <si>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</si>
  <si>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</si>
  <si>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</si>
  <si>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</si>
  <si>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</si>
  <si>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</si>
  <si>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</si>
  <si>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</si>
  <si>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</si>
  <si>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</si>
  <si>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</si>
  <si>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</si>
  <si>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</si>
  <si>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</si>
  <si>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</si>
  <si>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</si>
  <si>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</si>
  <si>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</si>
  <si>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</si>
  <si>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</si>
  <si>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</si>
  <si>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</si>
  <si>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</si>
  <si>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</si>
  <si>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</si>
  <si>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</si>
  <si>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</si>
  <si>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</si>
  <si>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</si>
  <si>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</si>
  <si>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</si>
  <si>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</si>
  <si>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</si>
  <si>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</si>
  <si>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</si>
  <si>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</si>
  <si>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</si>
  <si>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</si>
  <si>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</si>
  <si>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</si>
  <si>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</si>
  <si>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</si>
  <si>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</si>
  <si>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</si>
  <si>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</si>
  <si>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</si>
  <si>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</si>
  <si>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</si>
  <si>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</si>
  <si>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</si>
  <si>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</si>
  <si>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</si>
  <si>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</si>
  <si>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</si>
  <si>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</si>
  <si>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</si>
  <si>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</si>
  <si>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</si>
  <si>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</si>
  <si>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</si>
  <si>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</si>
  <si>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</si>
  <si>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</si>
  <si>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</si>
  <si>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</si>
  <si>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</si>
  <si>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</si>
  <si>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</si>
  <si>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</si>
  <si>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</si>
  <si>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</si>
  <si>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</si>
  <si>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</si>
  <si>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</si>
  <si>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</si>
  <si>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</si>
  <si>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</si>
  <si>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</si>
  <si>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</si>
  <si>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</si>
  <si>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</si>
  <si>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</si>
  <si>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</si>
  <si>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</si>
  <si>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</si>
  <si>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</si>
  <si>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</si>
  <si>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</si>
  <si>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</si>
  <si>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</si>
  <si>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</si>
  <si>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</si>
  <si>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</si>
  <si>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</si>
  <si>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</si>
  <si>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</si>
  <si>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</si>
  <si>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</si>
  <si>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</si>
  <si>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</si>
  <si>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</si>
  <si>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</si>
  <si>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</si>
  <si>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</si>
  <si>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</si>
  <si>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</si>
  <si>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</si>
  <si>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</si>
  <si>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</si>
  <si>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</si>
  <si>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</si>
  <si>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</si>
  <si>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</si>
  <si>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</si>
  <si>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</si>
  <si>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</si>
  <si>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</si>
  <si>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</si>
  <si>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</si>
  <si>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</si>
  <si>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</si>
  <si>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</si>
  <si>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</si>
  <si>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</si>
  <si>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</si>
  <si>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</si>
  <si>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</si>
  <si>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</si>
  <si>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</si>
  <si>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</si>
  <si>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</si>
  <si>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</si>
  <si>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</si>
  <si>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</si>
  <si>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</si>
  <si>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</si>
  <si>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</si>
  <si>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</si>
  <si>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</si>
  <si>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</si>
  <si>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</si>
  <si>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</si>
  <si>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</si>
  <si>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</si>
  <si>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</si>
  <si>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</si>
  <si>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</si>
  <si>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</si>
  <si>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</si>
  <si>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</si>
  <si>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</si>
  <si>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</si>
  <si>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</si>
  <si>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</si>
  <si>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</si>
  <si>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</si>
  <si>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</si>
  <si>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</si>
  <si>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</si>
  <si>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</si>
  <si>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</si>
  <si>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</si>
  <si>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</si>
  <si>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</si>
  <si>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</si>
  <si>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</si>
  <si>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</si>
  <si>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</si>
  <si>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</si>
  <si>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</si>
  <si>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</si>
  <si>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</si>
  <si>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</si>
  <si>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</si>
  <si>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</si>
  <si>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</si>
  <si>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</si>
  <si>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</si>
  <si>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</si>
  <si>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</si>
  <si>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</si>
  <si>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</si>
  <si>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</si>
  <si>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</si>
  <si>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</si>
  <si>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</si>
  <si>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</si>
  <si>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</si>
  <si>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</si>
  <si>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</si>
  <si>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</si>
  <si>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</si>
  <si>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</si>
  <si>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</si>
  <si>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</si>
  <si>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</si>
  <si>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</si>
  <si>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</si>
  <si>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</si>
  <si>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</si>
  <si>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</si>
  <si>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</si>
  <si>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</si>
  <si>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</si>
  <si>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</si>
  <si>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</si>
  <si>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</si>
  <si>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</si>
  <si>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</si>
  <si>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</si>
  <si>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</si>
  <si>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</si>
  <si>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</si>
  <si>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</si>
  <si>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</si>
  <si>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</si>
  <si>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</si>
  <si>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</si>
  <si>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</si>
  <si>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</si>
  <si>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</si>
  <si>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</si>
  <si>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</si>
  <si>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</si>
  <si>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</si>
  <si>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</si>
  <si>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</si>
  <si>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</si>
  <si>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</si>
  <si>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</si>
  <si>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</si>
  <si>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</si>
  <si>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</si>
  <si>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</si>
  <si>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</si>
  <si>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</si>
  <si>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</si>
  <si>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</si>
  <si>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</si>
  <si>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</si>
  <si>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</si>
  <si>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</si>
  <si>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</si>
  <si>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</si>
  <si>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</si>
  <si>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</si>
  <si>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</si>
  <si>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</si>
  <si>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</si>
  <si>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</si>
  <si>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</si>
  <si>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</si>
  <si>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</si>
  <si>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</si>
  <si>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</si>
  <si>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</si>
  <si>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</si>
  <si>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</si>
  <si>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</si>
  <si>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</si>
  <si>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</si>
  <si>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</si>
  <si>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</si>
  <si>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</si>
  <si>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</si>
  <si>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</si>
  <si>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</si>
  <si>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</si>
  <si>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</si>
  <si>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</si>
  <si>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</si>
  <si>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</si>
  <si>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</si>
  <si>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</si>
  <si>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</si>
  <si>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</si>
  <si>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</si>
  <si>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</si>
  <si>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</si>
  <si>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</si>
  <si>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</si>
  <si>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</si>
  <si>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</si>
  <si>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</si>
  <si>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</si>
  <si>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</si>
  <si>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</si>
  <si>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</si>
  <si>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</si>
  <si>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</si>
  <si>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</si>
  <si>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</si>
  <si>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</si>
  <si>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</si>
  <si>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</si>
  <si>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</si>
  <si>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</si>
  <si>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</si>
  <si>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</si>
  <si>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</si>
  <si>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</si>
  <si>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</si>
  <si>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</si>
  <si>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</si>
  <si>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</si>
  <si>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</si>
  <si>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</si>
  <si>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</si>
  <si>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</si>
  <si>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</si>
  <si>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</si>
  <si>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</si>
  <si>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</si>
  <si>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</si>
  <si>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</si>
  <si>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</si>
  <si>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</si>
  <si>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</si>
  <si>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</si>
  <si>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</si>
  <si>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</si>
  <si>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</si>
  <si>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</si>
  <si>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</si>
  <si>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</si>
  <si>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</si>
  <si>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</si>
  <si>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</si>
  <si>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</si>
  <si>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</si>
  <si>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</si>
  <si>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</si>
  <si>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</si>
  <si>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</si>
  <si>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</si>
  <si>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</si>
  <si>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</si>
  <si>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</si>
  <si>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</si>
  <si>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</si>
  <si>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</si>
  <si>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</si>
  <si>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</si>
  <si>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</si>
  <si>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</si>
  <si>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</si>
  <si>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</si>
  <si>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</si>
  <si>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</si>
  <si>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</si>
  <si>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</si>
  <si>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</si>
  <si>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</si>
  <si>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</si>
  <si>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</si>
  <si>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</si>
  <si>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</si>
  <si>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</si>
  <si>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</si>
  <si>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</si>
  <si>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</si>
  <si>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</si>
  <si>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</si>
  <si>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</si>
  <si>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</si>
  <si>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</si>
  <si>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</si>
  <si>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</si>
  <si>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</si>
  <si>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</si>
  <si>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</si>
  <si>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</si>
  <si>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</si>
  <si>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</si>
  <si>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</si>
  <si>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</si>
  <si>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</si>
  <si>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</si>
  <si>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</si>
  <si>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</si>
  <si>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</si>
  <si>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</si>
  <si>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</si>
  <si>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</si>
  <si>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</si>
  <si>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</si>
  <si>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</si>
  <si>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</si>
  <si>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</si>
  <si>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</si>
  <si>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</si>
  <si>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</si>
  <si>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</si>
  <si>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</si>
  <si>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</si>
  <si>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</si>
  <si>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</si>
  <si>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</si>
  <si>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</si>
  <si>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</si>
  <si>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</si>
  <si>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</si>
  <si>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</si>
  <si>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</si>
  <si>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</si>
  <si>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</si>
  <si>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</si>
  <si>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</si>
  <si>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</si>
  <si>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</si>
  <si>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</si>
  <si>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</si>
  <si>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</si>
  <si>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</si>
  <si>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</si>
  <si>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</si>
  <si>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</si>
  <si>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</si>
  <si>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</si>
  <si>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</si>
  <si>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</si>
  <si>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</si>
  <si>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</si>
  <si>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</si>
  <si>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</si>
  <si>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</si>
  <si>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</si>
  <si>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</si>
  <si>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</si>
  <si>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</si>
  <si>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</si>
  <si>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</si>
  <si>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</si>
  <si>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</si>
  <si>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</si>
  <si>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</si>
  <si>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</si>
  <si>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</si>
  <si>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</si>
  <si>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</si>
  <si>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</si>
  <si>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</si>
  <si>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</si>
  <si>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</si>
  <si>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</si>
  <si>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</si>
  <si>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</si>
  <si>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</si>
  <si>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</si>
  <si>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</si>
  <si>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</si>
  <si>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</si>
  <si>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</si>
  <si>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</si>
  <si>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</si>
  <si>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</si>
  <si>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</si>
  <si>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</si>
  <si>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</si>
  <si>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</si>
  <si>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</si>
  <si>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</si>
  <si>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</si>
  <si>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</si>
  <si>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</si>
  <si>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</si>
  <si>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</si>
  <si>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</si>
  <si>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</si>
  <si>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</si>
  <si>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</si>
  <si>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</si>
  <si>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</si>
  <si>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</si>
  <si>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</si>
  <si>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</si>
  <si>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</si>
  <si>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</si>
  <si>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</si>
  <si>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</si>
  <si>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</si>
  <si>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</si>
  <si>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</si>
  <si>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</si>
  <si>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</si>
  <si>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</si>
  <si>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</si>
  <si>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</si>
  <si>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</si>
  <si>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</si>
  <si>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</si>
  <si>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</si>
  <si>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</si>
  <si>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</si>
  <si>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</si>
  <si>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</si>
  <si>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</si>
  <si>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</si>
  <si>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</si>
  <si>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</si>
  <si>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</si>
  <si>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</si>
  <si>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</si>
  <si>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</si>
  <si>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</si>
  <si>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</si>
  <si>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</si>
  <si>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</si>
  <si>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</si>
  <si>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</si>
  <si>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</si>
  <si>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</si>
  <si>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</si>
  <si>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</si>
  <si>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</si>
  <si>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</si>
  <si>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</si>
  <si>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</si>
  <si>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</si>
  <si>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</si>
  <si>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</si>
  <si>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</si>
  <si>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</si>
  <si>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</si>
  <si>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</si>
  <si>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</si>
  <si>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</si>
  <si>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</si>
  <si>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</si>
  <si>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</si>
  <si>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</si>
  <si>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</si>
  <si>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</si>
  <si>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</si>
  <si>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</si>
  <si>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</si>
  <si>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</si>
  <si>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</si>
  <si>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</si>
  <si>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</si>
  <si>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</si>
  <si>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</si>
  <si>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</si>
  <si>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</si>
  <si>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</si>
  <si>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</si>
  <si>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</si>
  <si>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</si>
  <si>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</si>
  <si>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</si>
  <si>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</si>
  <si>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</si>
  <si>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</si>
  <si>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</si>
  <si>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</si>
  <si>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</si>
  <si>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</si>
  <si>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</si>
  <si>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</si>
  <si>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</si>
  <si>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</si>
  <si>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</si>
  <si>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</si>
  <si>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</si>
  <si>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</si>
  <si>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</si>
  <si>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</si>
  <si>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</si>
  <si>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</si>
  <si>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</si>
  <si>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</si>
  <si>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</si>
  <si>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</si>
  <si>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</si>
  <si>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</si>
  <si>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</si>
  <si>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</si>
  <si>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</si>
  <si>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</si>
  <si>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</si>
  <si>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</si>
  <si>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</si>
  <si>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</si>
  <si>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</si>
  <si>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</si>
  <si>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</si>
  <si>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</si>
  <si>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</si>
  <si>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</si>
  <si>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</si>
  <si>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</si>
  <si>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</si>
  <si>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</si>
  <si>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</si>
  <si>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</si>
  <si>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</si>
  <si>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</si>
  <si>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</si>
  <si>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</si>
  <si>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</si>
  <si>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</si>
  <si>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</si>
  <si>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</si>
  <si>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</si>
  <si>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</si>
  <si>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</si>
  <si>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</si>
  <si>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</si>
  <si>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</si>
  <si>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</si>
  <si>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</si>
  <si>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</si>
  <si>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</si>
  <si>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</si>
  <si>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</si>
  <si>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</si>
  <si>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</si>
  <si>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</si>
  <si>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</si>
  <si>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</si>
  <si>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</si>
  <si>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</si>
  <si>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</si>
  <si>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</si>
  <si>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</si>
  <si>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</si>
  <si>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</si>
  <si>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</si>
  <si>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</si>
  <si>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</si>
  <si>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</si>
  <si>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</si>
  <si>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</si>
  <si>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</si>
  <si>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</si>
  <si>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</si>
  <si>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</si>
  <si>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</si>
  <si>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</si>
  <si>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</si>
  <si>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</si>
  <si>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</si>
  <si>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</si>
  <si>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</si>
  <si>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</si>
  <si>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</si>
  <si>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</si>
  <si>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</si>
  <si>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</si>
  <si>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</si>
  <si>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</si>
  <si>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</si>
  <si>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</si>
  <si>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</si>
  <si>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</si>
  <si>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</si>
  <si>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</si>
  <si>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</si>
  <si>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</si>
  <si>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</si>
  <si>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</si>
  <si>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</si>
  <si>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</si>
  <si>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</si>
  <si>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</si>
  <si>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</si>
  <si>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</si>
  <si>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</si>
  <si>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</si>
  <si>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</si>
  <si>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</si>
  <si>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</si>
  <si>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</si>
  <si>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</si>
  <si>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</si>
  <si>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</si>
  <si>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</si>
  <si>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</si>
  <si>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</si>
  <si>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</si>
  <si>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</si>
  <si>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</si>
  <si>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</si>
  <si>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</si>
  <si>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</si>
  <si>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</si>
  <si>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</si>
  <si>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</si>
  <si>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</si>
  <si>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</si>
  <si>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</si>
  <si>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</si>
  <si>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</si>
  <si>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</si>
  <si>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</si>
  <si>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</si>
  <si>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</si>
  <si>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</si>
  <si>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</si>
  <si>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</si>
  <si>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</si>
  <si>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</si>
  <si>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</si>
  <si>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</si>
  <si>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</si>
  <si>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</si>
  <si>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</si>
  <si>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</si>
  <si>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</si>
  <si>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</si>
  <si>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</si>
  <si>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</si>
  <si>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</si>
  <si>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</si>
  <si>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</si>
  <si>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</si>
  <si>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</si>
  <si>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</si>
  <si>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</si>
  <si>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</si>
  <si>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</si>
  <si>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</si>
  <si>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</si>
  <si>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</si>
  <si>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</si>
  <si>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</si>
  <si>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</si>
  <si>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</si>
  <si>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</si>
  <si>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</si>
  <si>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</si>
  <si>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</si>
  <si>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</si>
  <si>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</si>
  <si>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</si>
  <si>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</si>
  <si>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</si>
  <si>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</si>
  <si>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</si>
  <si>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</si>
  <si>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</si>
  <si>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</si>
  <si>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</si>
  <si>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</si>
  <si>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</si>
  <si>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</si>
  <si>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</si>
  <si>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</si>
  <si>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</si>
  <si>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</si>
  <si>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</si>
  <si>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</si>
  <si>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</si>
  <si>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</si>
  <si>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</si>
  <si>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</si>
  <si>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</si>
  <si>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</si>
  <si>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</si>
  <si>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</si>
  <si>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</si>
  <si>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</si>
  <si>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</si>
  <si>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</si>
  <si>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</si>
  <si>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</si>
  <si>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</si>
  <si>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</si>
  <si>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</si>
  <si>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</si>
  <si>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</si>
  <si>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</si>
  <si>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</si>
  <si>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</si>
  <si>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</si>
  <si>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</si>
  <si>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</si>
  <si>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</si>
  <si>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</si>
  <si>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</si>
  <si>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</si>
  <si>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</si>
  <si>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</si>
  <si>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</si>
  <si>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</si>
  <si>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</si>
  <si>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</si>
  <si>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</si>
  <si>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</si>
  <si>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</si>
  <si>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</si>
  <si>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</si>
  <si>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</si>
  <si>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</si>
  <si>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</si>
  <si>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</si>
  <si>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</si>
  <si>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</si>
  <si>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</si>
  <si>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</si>
  <si>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</si>
  <si>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</si>
  <si>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</si>
  <si>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</si>
  <si>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</si>
  <si>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</si>
  <si>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</si>
  <si>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</si>
  <si>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</si>
  <si>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</si>
  <si>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</si>
  <si>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</si>
  <si>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</si>
  <si>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</si>
  <si>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</si>
  <si>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</si>
  <si>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</si>
  <si>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</si>
  <si>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</si>
  <si>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</si>
  <si>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</si>
  <si>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</si>
  <si>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</si>
  <si>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</si>
  <si>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</si>
  <si>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</si>
  <si>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</si>
  <si>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</si>
  <si>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</si>
  <si>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</si>
  <si>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</si>
  <si>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</si>
  <si>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</si>
  <si>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</si>
  <si>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</si>
  <si>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</si>
  <si>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</si>
  <si>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</si>
  <si>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</si>
  <si>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</si>
  <si>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</si>
  <si>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</si>
  <si>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</si>
  <si>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</si>
  <si>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</si>
  <si>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</si>
  <si>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</si>
  <si>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</si>
  <si>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</si>
  <si>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</si>
  <si>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</si>
  <si>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</si>
  <si>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</si>
  <si>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</si>
  <si>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</si>
  <si>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</si>
  <si>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</si>
  <si>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</si>
  <si>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</si>
  <si>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</si>
  <si>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</si>
  <si>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</si>
  <si>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</si>
  <si>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</si>
  <si>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</si>
  <si>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</si>
  <si>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</si>
  <si>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</si>
  <si>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</si>
  <si>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</si>
  <si>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</si>
  <si>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</si>
  <si>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</si>
  <si>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</si>
  <si>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</si>
  <si>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</si>
  <si>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</si>
  <si>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</si>
  <si>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</si>
  <si>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</si>
  <si>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</si>
  <si>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</si>
  <si>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</si>
  <si>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</si>
  <si>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</si>
  <si>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</si>
  <si>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</si>
  <si>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</si>
  <si>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</si>
  <si>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</si>
  <si>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</si>
  <si>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</si>
  <si>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</si>
  <si>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</si>
  <si>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</si>
  <si>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</si>
  <si>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</si>
  <si>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</si>
  <si>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</si>
  <si>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</si>
  <si>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</si>
  <si>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</si>
  <si>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</si>
  <si>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</si>
  <si>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</si>
  <si>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</si>
  <si>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</si>
  <si>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</si>
  <si>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</si>
  <si>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</si>
  <si>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</si>
  <si>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</si>
  <si>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</si>
  <si>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</si>
  <si>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</si>
  <si>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</si>
  <si>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</si>
  <si>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</si>
  <si>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</si>
  <si>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</si>
  <si>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</si>
  <si>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</si>
  <si>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</si>
  <si>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</si>
  <si>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</si>
  <si>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</si>
  <si>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</si>
  <si>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</si>
  <si>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</si>
  <si>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</si>
  <si>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</si>
  <si>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</si>
  <si>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</si>
  <si>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</si>
  <si>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</si>
  <si>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</si>
  <si>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</si>
  <si>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</si>
  <si>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</si>
  <si>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</si>
  <si>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</si>
  <si>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</si>
  <si>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</si>
  <si>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</si>
  <si>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</si>
  <si>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</si>
  <si>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</si>
  <si>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</si>
  <si>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</si>
  <si>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</si>
  <si>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</si>
  <si>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</si>
  <si>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</si>
  <si>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</si>
  <si>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</si>
  <si>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</si>
  <si>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</si>
  <si>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</si>
  <si>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</si>
  <si>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</si>
  <si>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</si>
  <si>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</si>
  <si>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</si>
  <si>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</si>
  <si>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</si>
  <si>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</si>
  <si>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</si>
  <si>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</si>
  <si>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</si>
  <si>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</si>
  <si>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</si>
  <si>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</si>
  <si>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</si>
  <si>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</si>
  <si>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</si>
  <si>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</si>
  <si>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</si>
  <si>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</si>
  <si>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</si>
  <si>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</si>
  <si>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</si>
  <si>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</si>
  <si>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</si>
  <si>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</si>
  <si>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</si>
  <si>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</si>
  <si>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</si>
  <si>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</si>
  <si>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</si>
  <si>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</si>
  <si>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</si>
  <si>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</si>
  <si>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</si>
  <si>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</si>
  <si>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</si>
  <si>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</si>
  <si>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</si>
  <si>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</si>
  <si>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</si>
  <si>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</si>
  <si>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</si>
  <si>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</si>
  <si>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</si>
  <si>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</si>
  <si>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</si>
  <si>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</si>
  <si>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</si>
  <si>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</si>
  <si>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</si>
  <si>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</si>
  <si>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</si>
  <si>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</si>
  <si>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</si>
  <si>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</si>
  <si>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</si>
  <si>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</si>
  <si>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</si>
  <si>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</si>
  <si>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</si>
  <si>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</si>
  <si>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</si>
  <si>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</si>
  <si>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</si>
  <si>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</si>
  <si>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</si>
  <si>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</si>
  <si>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</si>
  <si>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</si>
  <si>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</si>
  <si>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</si>
  <si>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</si>
  <si>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</si>
  <si>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</si>
  <si>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</si>
  <si>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</si>
  <si>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</si>
  <si>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</si>
  <si>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</si>
  <si>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</si>
  <si>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</si>
  <si>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</si>
  <si>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</si>
  <si>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</si>
  <si>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</si>
  <si>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</si>
  <si>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</si>
  <si>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</si>
  <si>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</si>
  <si>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</si>
  <si>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</si>
  <si>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</si>
  <si>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</si>
  <si>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</si>
  <si>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</si>
  <si>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</si>
  <si>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</si>
  <si>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</si>
  <si>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</si>
  <si>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</si>
  <si>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</si>
  <si>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</si>
  <si>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</si>
  <si>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</si>
  <si>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</si>
  <si>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</si>
  <si>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</si>
  <si>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</si>
  <si>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</si>
  <si>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</si>
  <si>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</si>
  <si>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</si>
  <si>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</si>
  <si>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</si>
  <si>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</si>
  <si>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</si>
  <si>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</si>
  <si>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</si>
  <si>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</si>
  <si>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</si>
  <si>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</si>
  <si>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</si>
  <si>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</si>
  <si>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</si>
  <si>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</si>
  <si>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</si>
  <si>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</si>
  <si>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</si>
  <si>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</si>
  <si>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</si>
  <si>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</si>
  <si>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</si>
  <si>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</si>
  <si>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</si>
  <si>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</si>
  <si>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</si>
  <si>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</si>
  <si>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</si>
  <si>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</si>
  <si>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</si>
  <si>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</si>
  <si>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</si>
  <si>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</si>
  <si>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</si>
  <si>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</si>
  <si>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</si>
  <si>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</si>
  <si>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</si>
  <si>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</si>
  <si>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</si>
  <si>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</si>
  <si>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</si>
  <si>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</si>
  <si>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</si>
  <si>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</si>
  <si>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</si>
  <si>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</si>
  <si>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</si>
  <si>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</si>
  <si>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</si>
  <si>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</si>
  <si>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</si>
  <si>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</si>
  <si>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</si>
  <si>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</si>
  <si>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</si>
  <si>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</si>
  <si>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</si>
  <si>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</si>
  <si>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</si>
  <si>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</si>
  <si>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</si>
  <si>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</si>
  <si>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</si>
  <si>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</si>
  <si>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</si>
  <si>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</si>
  <si>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</si>
  <si>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</si>
  <si>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</si>
  <si>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</si>
  <si>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</si>
  <si>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</si>
  <si>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</si>
  <si>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</si>
  <si>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</si>
  <si>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</si>
  <si>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</si>
  <si>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</si>
  <si>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</si>
  <si>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</si>
  <si>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</si>
  <si>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</si>
  <si>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</si>
  <si>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</si>
  <si>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</si>
  <si>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</si>
  <si>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</si>
  <si>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</si>
  <si>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</si>
  <si>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</si>
  <si>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</si>
  <si>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</si>
  <si>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</si>
  <si>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</si>
  <si>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</si>
  <si>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</si>
  <si>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</si>
  <si>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</si>
  <si>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</si>
  <si>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</si>
  <si>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</si>
  <si>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</si>
  <si>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</si>
  <si>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</si>
  <si>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</si>
  <si>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</si>
  <si>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</si>
  <si>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</si>
  <si>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</si>
  <si>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</si>
  <si>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</si>
  <si>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</si>
  <si>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</si>
  <si>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</si>
  <si>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</si>
  <si>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</si>
  <si>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</si>
  <si>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</si>
  <si>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</si>
  <si>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</si>
  <si>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</si>
  <si>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</si>
  <si>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</si>
  <si>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</si>
  <si>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</si>
  <si>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</si>
  <si>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</si>
  <si>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</si>
  <si>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</si>
  <si>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</si>
  <si>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</si>
  <si>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</si>
  <si>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</si>
  <si>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</si>
  <si>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</si>
  <si>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</si>
  <si>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</si>
  <si>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</si>
  <si>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</si>
  <si>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</si>
  <si>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</si>
  <si>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</si>
  <si>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</si>
  <si>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</si>
  <si>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</si>
  <si>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</si>
  <si>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</si>
  <si>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</si>
  <si>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</si>
  <si>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</si>
  <si>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</si>
  <si>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</si>
  <si>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</si>
  <si>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</si>
  <si>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</si>
  <si>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</si>
  <si>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</si>
  <si>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</si>
  <si>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</si>
  <si>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</si>
  <si>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</si>
  <si>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</si>
  <si>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</si>
  <si>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</si>
  <si>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</si>
  <si>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</si>
  <si>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</si>
  <si>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</si>
  <si>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</si>
  <si>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</si>
  <si>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</si>
  <si>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</si>
  <si>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</si>
  <si>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</si>
  <si>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</si>
  <si>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</si>
  <si>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</si>
  <si>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</si>
  <si>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</si>
  <si>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</si>
  <si>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</si>
  <si>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</si>
  <si>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</si>
  <si>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</si>
  <si>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</si>
  <si>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</si>
  <si>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</si>
  <si>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</si>
  <si>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</si>
  <si>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</si>
  <si>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</si>
  <si>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</si>
  <si>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</si>
  <si>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</si>
  <si>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</si>
  <si>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</si>
  <si>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</si>
  <si>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</si>
  <si>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</si>
  <si>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</si>
  <si>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</si>
  <si>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</si>
  <si>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</si>
  <si>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</si>
  <si>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</si>
  <si>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</si>
  <si>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</si>
  <si>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</si>
  <si>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</si>
  <si>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</si>
  <si>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</si>
  <si>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</si>
  <si>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</si>
  <si>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</si>
  <si>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</si>
  <si>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</si>
  <si>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</si>
  <si>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</si>
  <si>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</si>
  <si>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</si>
  <si>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</si>
  <si>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</si>
  <si>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</si>
  <si>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</si>
  <si>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</si>
  <si>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</si>
  <si>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</si>
  <si>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</si>
  <si>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</si>
  <si>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</si>
  <si>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</si>
  <si>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</si>
  <si>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</si>
  <si>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</si>
  <si>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</si>
  <si>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</si>
  <si>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</si>
  <si>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</si>
  <si>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</si>
  <si>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</si>
  <si>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</si>
  <si>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</si>
  <si>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</si>
  <si>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</si>
  <si>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</si>
  <si>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</si>
  <si>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</si>
  <si>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</si>
  <si>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</si>
  <si>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</si>
  <si>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</si>
  <si>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</si>
  <si>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</si>
  <si>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</si>
  <si>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</si>
  <si>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</si>
  <si>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</si>
  <si>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</si>
  <si>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</si>
  <si>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</si>
  <si>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</si>
  <si>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</si>
  <si>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</si>
  <si>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</si>
  <si>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</si>
  <si>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</si>
  <si>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</si>
  <si>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</si>
  <si>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</si>
  <si>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</si>
  <si>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</si>
  <si>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</si>
  <si>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</si>
  <si>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</si>
  <si>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</si>
  <si>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</si>
  <si>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</si>
  <si>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</si>
  <si>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</si>
  <si>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</si>
  <si>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</si>
  <si>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</si>
  <si>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</si>
  <si>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</si>
  <si>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</si>
  <si>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</si>
  <si>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</si>
  <si>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</si>
  <si>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</si>
  <si>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</si>
  <si>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</si>
  <si>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</si>
  <si>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</si>
  <si>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</si>
  <si>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</si>
  <si>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</si>
  <si>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</si>
  <si>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</si>
  <si>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</si>
  <si>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</si>
  <si>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</si>
  <si>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</si>
  <si>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</si>
  <si>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</si>
  <si>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</si>
  <si>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</si>
  <si>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</si>
  <si>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</si>
  <si>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</si>
  <si>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</si>
  <si>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</si>
  <si>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</si>
  <si>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</si>
  <si>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</si>
  <si>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</si>
  <si>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</si>
  <si>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</si>
  <si>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</si>
  <si>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</si>
  <si>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</si>
  <si>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</si>
  <si>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</si>
  <si>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</si>
  <si>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</si>
  <si>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</si>
  <si>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</si>
  <si>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</si>
  <si>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</si>
  <si>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</si>
  <si>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</si>
  <si>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</si>
  <si>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</si>
  <si>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</si>
  <si>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</si>
  <si>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</si>
  <si>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</si>
  <si>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</si>
  <si>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</si>
  <si>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</si>
  <si>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</si>
  <si>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</si>
  <si>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</si>
  <si>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</si>
  <si>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</si>
  <si>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</si>
  <si>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</si>
  <si>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</si>
  <si>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</si>
  <si>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</si>
  <si>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</si>
  <si>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</si>
  <si>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</si>
  <si>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</si>
  <si>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</si>
  <si>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</si>
  <si>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</si>
  <si>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</si>
  <si>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</si>
  <si>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</si>
  <si>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</si>
  <si>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</si>
  <si>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</si>
  <si>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</si>
  <si>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</si>
  <si>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</si>
  <si>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</si>
  <si>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</si>
  <si>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</si>
  <si>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</si>
  <si>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</si>
  <si>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</si>
  <si>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</si>
  <si>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</si>
  <si>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</si>
  <si>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</si>
  <si>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</si>
  <si>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</si>
  <si>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</si>
  <si>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</si>
  <si>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</si>
  <si>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</si>
  <si>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</si>
  <si>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</si>
  <si>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</si>
  <si>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</si>
  <si>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</si>
  <si>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</si>
  <si>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</si>
  <si>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</si>
  <si>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</si>
  <si>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</si>
  <si>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</si>
  <si>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</si>
  <si>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</si>
  <si>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</si>
  <si>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</si>
  <si>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</si>
  <si>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</si>
  <si>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</si>
  <si>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</si>
  <si>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</si>
  <si>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</si>
  <si>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</si>
  <si>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</si>
  <si>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</si>
  <si>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</si>
  <si>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</si>
  <si>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</si>
  <si>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</si>
  <si>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</si>
  <si>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</si>
  <si>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</si>
  <si>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</si>
  <si>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</si>
  <si>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</si>
  <si>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</si>
  <si>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</si>
  <si>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</si>
  <si>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</si>
  <si>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</si>
  <si>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</si>
  <si>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</si>
  <si>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</si>
  <si>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</si>
  <si>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</si>
  <si>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</si>
  <si>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</si>
  <si>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</si>
  <si>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</si>
  <si>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</si>
  <si>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</si>
  <si>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</si>
  <si>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</si>
  <si>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</si>
  <si>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</si>
  <si>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</si>
  <si>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</si>
  <si>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</si>
  <si>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</si>
  <si>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</si>
  <si>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</si>
  <si>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</si>
  <si>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</si>
  <si>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</si>
  <si>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</si>
  <si>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</si>
  <si>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</si>
  <si>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</si>
  <si>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</si>
  <si>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</si>
  <si>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</si>
  <si>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</si>
  <si>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</si>
  <si>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</si>
  <si>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</si>
  <si>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</si>
  <si>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</si>
  <si>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</si>
  <si>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</si>
  <si>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</si>
  <si>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</si>
  <si>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</si>
  <si>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</si>
  <si>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</si>
  <si>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</si>
  <si>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</si>
  <si>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</si>
  <si>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</si>
  <si>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</si>
  <si>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</si>
  <si>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</si>
  <si>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</si>
  <si>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</si>
  <si>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</si>
  <si>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</si>
  <si>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</si>
  <si>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</si>
  <si>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</si>
  <si>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</si>
  <si>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</si>
  <si>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</si>
  <si>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</si>
  <si>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</si>
  <si>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</si>
  <si>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</si>
  <si>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</si>
  <si>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</si>
  <si>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</si>
  <si>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</si>
  <si>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</si>
  <si>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</si>
  <si>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</si>
  <si>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</si>
  <si>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</si>
  <si>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</si>
  <si>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</si>
  <si>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</si>
  <si>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</si>
  <si>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</si>
  <si>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</si>
  <si>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</si>
  <si>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</si>
  <si>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</si>
  <si>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</si>
  <si>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</si>
  <si>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</si>
  <si>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</si>
  <si>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</si>
  <si>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</si>
  <si>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</si>
  <si>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</si>
  <si>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</si>
  <si>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</si>
  <si>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</si>
  <si>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</si>
  <si>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</si>
  <si>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</si>
  <si>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</si>
  <si>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</si>
  <si>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</si>
  <si>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</si>
  <si>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</si>
  <si>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</si>
  <si>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</si>
  <si>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</si>
  <si>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</si>
  <si>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</si>
  <si>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</si>
  <si>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</si>
  <si>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</si>
  <si>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</si>
  <si>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</si>
  <si>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</si>
  <si>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</si>
  <si>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</si>
  <si>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</si>
  <si>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</si>
  <si>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</si>
  <si>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</si>
  <si>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</si>
  <si>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</si>
  <si>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</si>
  <si>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</si>
  <si>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</si>
  <si>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</si>
  <si>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</si>
  <si>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</si>
  <si>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</si>
  <si>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</si>
  <si>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</si>
  <si>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</si>
  <si>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</si>
  <si>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</si>
  <si>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</si>
  <si>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</si>
  <si>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</si>
  <si>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</si>
  <si>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</si>
  <si>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</si>
  <si>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</si>
  <si>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</si>
  <si>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</si>
  <si>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</si>
  <si>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</si>
  <si>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</si>
  <si>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</si>
  <si>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</si>
  <si>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</si>
  <si>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</si>
  <si>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</si>
  <si>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</si>
  <si>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</si>
  <si>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</si>
  <si>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</si>
  <si>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</si>
  <si>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</si>
  <si>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</si>
  <si>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</si>
  <si>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</si>
  <si>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</si>
  <si>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</si>
  <si>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</si>
  <si>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</si>
  <si>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</si>
  <si>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</si>
  <si>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</si>
  <si>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</si>
  <si>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</si>
  <si>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</si>
  <si>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</si>
  <si>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</si>
  <si>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</si>
  <si>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</si>
  <si>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</si>
  <si>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</si>
  <si>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</si>
  <si>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</si>
  <si>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</si>
  <si>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</si>
  <si>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</si>
  <si>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</si>
  <si>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</si>
  <si>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</si>
  <si>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</si>
  <si>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</si>
  <si>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</si>
  <si>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</si>
  <si>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</si>
  <si>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</si>
  <si>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</si>
  <si>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</si>
  <si>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</si>
  <si>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</si>
  <si>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</si>
  <si>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</si>
  <si>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</si>
  <si>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</si>
  <si>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</si>
  <si>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</si>
  <si>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</si>
  <si>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</si>
  <si>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</si>
  <si>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</si>
  <si>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</si>
  <si>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</si>
  <si>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</si>
  <si>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</si>
  <si>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</si>
  <si>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</si>
  <si>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</si>
  <si>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</si>
  <si>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</si>
  <si>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</si>
  <si>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</si>
  <si>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</si>
  <si>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</si>
  <si>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</si>
  <si>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</si>
  <si>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</si>
  <si>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</si>
  <si>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</si>
  <si>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</si>
  <si>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</si>
  <si>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</si>
  <si>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</si>
  <si>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</si>
  <si>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</si>
  <si>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</si>
  <si>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</si>
  <si>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</si>
  <si>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</si>
  <si>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</si>
  <si>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</si>
  <si>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</si>
  <si>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</si>
  <si>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</si>
  <si>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</si>
  <si>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</si>
  <si>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</si>
  <si>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</si>
  <si>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</si>
  <si>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</si>
  <si>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</si>
  <si>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</si>
  <si>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</si>
  <si>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</si>
  <si>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</si>
  <si>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</si>
  <si>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</si>
  <si>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</si>
  <si>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</si>
  <si>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</si>
  <si>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</si>
  <si>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</si>
  <si>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</si>
  <si>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</si>
  <si>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</si>
  <si>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</si>
  <si>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</si>
  <si>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</si>
  <si>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</si>
  <si>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</si>
  <si>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</si>
  <si>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</si>
  <si>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</si>
  <si>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</si>
  <si>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</si>
  <si>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</si>
  <si>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</si>
  <si>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</si>
  <si>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</si>
  <si>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</si>
  <si>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</si>
  <si>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</si>
  <si>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</si>
  <si>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</si>
  <si>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</si>
  <si>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</si>
  <si>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</si>
  <si>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</si>
  <si>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</si>
  <si>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</si>
  <si>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</si>
  <si>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</si>
  <si>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</si>
  <si>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</si>
  <si>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</si>
  <si>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</si>
  <si>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</si>
  <si>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</si>
  <si>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</si>
  <si>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</si>
  <si>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</si>
  <si>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</si>
  <si>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</si>
  <si>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</si>
  <si>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</si>
  <si>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</si>
  <si>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</si>
  <si>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</si>
  <si>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</si>
  <si>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</si>
  <si>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</si>
  <si>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</si>
  <si>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</si>
  <si>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</si>
  <si>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</si>
  <si>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</si>
  <si>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</si>
  <si>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</si>
  <si>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</si>
  <si>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</si>
  <si>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</si>
  <si>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</si>
  <si>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</si>
  <si>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</si>
  <si>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</si>
  <si>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</si>
  <si>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</si>
  <si>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</si>
  <si>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</si>
  <si>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</si>
  <si>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</si>
  <si>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</si>
  <si>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</si>
  <si>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</si>
  <si>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</si>
  <si>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</si>
  <si>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</si>
  <si>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</si>
  <si>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</si>
  <si>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</si>
  <si>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</si>
  <si>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</si>
  <si>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</si>
  <si>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</si>
  <si>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</si>
  <si>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</si>
  <si>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</si>
  <si>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</si>
  <si>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</si>
  <si>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</si>
  <si>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</si>
  <si>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</si>
  <si>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</si>
  <si>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</si>
  <si>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</si>
  <si>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</si>
  <si>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</si>
  <si>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</si>
  <si>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</si>
  <si>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</si>
  <si>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</si>
  <si>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</si>
  <si>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</si>
  <si>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</si>
  <si>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</si>
  <si>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</si>
  <si>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</si>
  <si>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</si>
  <si>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</si>
  <si>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</si>
  <si>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</si>
  <si>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</si>
  <si>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</si>
  <si>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</si>
  <si>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</si>
  <si>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</si>
  <si>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</si>
  <si>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</si>
  <si>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</si>
  <si>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</si>
  <si>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</si>
  <si>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</si>
  <si>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</si>
  <si>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</si>
  <si>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</si>
  <si>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</si>
  <si>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</si>
  <si>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</si>
  <si>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</si>
  <si>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</si>
  <si>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</si>
  <si>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</si>
  <si>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</si>
  <si>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</si>
  <si>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</si>
  <si>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</si>
  <si>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</si>
  <si>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</si>
  <si>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</si>
  <si>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</si>
  <si>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</si>
  <si>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</si>
  <si>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</si>
  <si>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</si>
  <si>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</si>
  <si>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</si>
  <si>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</si>
  <si>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</si>
  <si>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</si>
  <si>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</si>
  <si>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</si>
  <si>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</si>
  <si>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</si>
  <si>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</si>
  <si>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</si>
  <si>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</si>
  <si>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</si>
  <si>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</si>
  <si>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</si>
  <si>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</si>
  <si>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</si>
  <si>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</si>
  <si>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</si>
  <si>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</si>
  <si>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</si>
  <si>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</si>
  <si>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</si>
  <si>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</si>
  <si>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</si>
  <si>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</si>
  <si>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</si>
  <si>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</si>
  <si>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</si>
  <si>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</si>
  <si>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</si>
  <si>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</si>
  <si>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</si>
  <si>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</si>
  <si>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</si>
  <si>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</si>
  <si>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</si>
  <si>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</si>
  <si>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</si>
  <si>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</si>
  <si>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</si>
  <si>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</si>
  <si>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</si>
  <si>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</si>
  <si>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</si>
  <si>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</si>
  <si>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</si>
  <si>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</si>
  <si>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</si>
  <si>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</si>
  <si>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</si>
  <si>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</si>
  <si>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</si>
  <si>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</si>
  <si>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</si>
  <si>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</si>
  <si>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</si>
  <si>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</si>
  <si>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</si>
  <si>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</si>
  <si>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</si>
  <si>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</si>
  <si>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</si>
  <si>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</si>
  <si>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</si>
  <si>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</si>
  <si>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</si>
  <si>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</si>
  <si>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</si>
  <si>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</si>
  <si>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</si>
  <si>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</si>
  <si>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</si>
  <si>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</si>
  <si>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</si>
  <si>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</si>
  <si>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</si>
  <si>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</si>
  <si>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</si>
  <si>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</si>
  <si>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</si>
  <si>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</si>
  <si>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</si>
  <si>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</si>
  <si>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</si>
  <si>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</si>
  <si>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</si>
  <si>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</si>
  <si>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</si>
  <si>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</si>
  <si>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</si>
  <si>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</si>
  <si>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</si>
  <si>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</si>
  <si>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</si>
  <si>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</si>
  <si>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</si>
  <si>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</si>
  <si>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</si>
  <si>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</si>
  <si>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</si>
  <si>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</si>
  <si>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</si>
  <si>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</si>
  <si>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</si>
  <si>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</si>
  <si>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</si>
  <si>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</si>
  <si>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</si>
  <si>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</si>
  <si>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</si>
  <si>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</si>
  <si>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</si>
  <si>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</si>
  <si>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</si>
  <si>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</si>
  <si>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</si>
  <si>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</si>
  <si>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</si>
  <si>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</si>
  <si>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</si>
  <si>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</si>
  <si>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</si>
  <si>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</si>
  <si>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</si>
  <si>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</si>
  <si>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</si>
  <si>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</si>
  <si>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</si>
  <si>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</si>
  <si>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</si>
  <si>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</si>
  <si>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</si>
  <si>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</si>
  <si>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</si>
  <si>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</si>
  <si>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</si>
  <si>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</si>
  <si>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</si>
  <si>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</si>
  <si>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</si>
  <si>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</si>
  <si>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</si>
  <si>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</si>
  <si>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</si>
  <si>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</si>
  <si>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</si>
  <si>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</si>
  <si>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</si>
  <si>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</si>
  <si>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</si>
  <si>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</si>
  <si>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</si>
  <si>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</si>
  <si>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</si>
  <si>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</si>
  <si>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</si>
  <si>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</si>
  <si>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</si>
  <si>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</si>
  <si>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</si>
  <si>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</si>
  <si>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</si>
  <si>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</si>
  <si>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</si>
  <si>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</si>
  <si>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</si>
  <si>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</si>
  <si>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</si>
  <si>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</si>
  <si>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</si>
  <si>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</si>
  <si>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</si>
  <si>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</si>
  <si>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</si>
  <si>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</si>
  <si>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</si>
  <si>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</si>
  <si>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</si>
  <si>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</si>
  <si>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</si>
  <si>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</si>
  <si>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</si>
  <si>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</si>
  <si>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</si>
  <si>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</si>
  <si>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</si>
  <si>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</si>
  <si>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</si>
  <si>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</si>
  <si>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</si>
  <si>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</si>
  <si>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</si>
  <si>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</si>
  <si>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</si>
  <si>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</si>
  <si>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</si>
  <si>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</si>
  <si>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</si>
  <si>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</si>
  <si>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</si>
  <si>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</si>
  <si>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</si>
  <si>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</si>
  <si>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</si>
  <si>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</si>
  <si>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</si>
  <si>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</si>
  <si>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</si>
  <si>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</si>
  <si>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</si>
  <si>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</si>
  <si>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</si>
  <si>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</si>
  <si>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</si>
  <si>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</si>
  <si>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</si>
  <si>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</si>
  <si>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</si>
  <si>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</si>
  <si>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</si>
  <si>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</si>
  <si>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</si>
  <si>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</si>
  <si>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</si>
  <si>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</si>
  <si>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</si>
  <si>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</si>
  <si>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</si>
  <si>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</si>
  <si>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</si>
  <si>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</si>
  <si>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</si>
  <si>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</si>
  <si>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</si>
  <si>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</si>
  <si>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</si>
  <si>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</si>
  <si>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</si>
  <si>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</si>
  <si>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</si>
  <si>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</si>
  <si>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</si>
  <si>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</si>
  <si>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</si>
  <si>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</si>
  <si>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</si>
  <si>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</si>
  <si>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</si>
  <si>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</si>
  <si>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</si>
  <si>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</si>
  <si>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</si>
  <si>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</si>
  <si>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</si>
  <si>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</si>
  <si>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</si>
  <si>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</si>
  <si>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</si>
  <si>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</si>
  <si>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</si>
  <si>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</si>
  <si>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</si>
  <si>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</si>
  <si>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</si>
  <si>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</si>
  <si>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</si>
  <si>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</si>
  <si>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</si>
  <si>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</si>
  <si>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</si>
  <si>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</si>
  <si>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</si>
  <si>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</si>
  <si>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</si>
  <si>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</si>
  <si>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</si>
  <si>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</si>
  <si>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</si>
  <si>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</si>
  <si>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</si>
  <si>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</si>
  <si>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</si>
  <si>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</si>
  <si>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</si>
  <si>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</si>
  <si>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</si>
  <si>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</si>
  <si>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</si>
  <si>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</si>
  <si>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</si>
  <si>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</si>
  <si>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</si>
  <si>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</si>
  <si>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</si>
  <si>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</si>
  <si>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</si>
  <si>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</si>
  <si>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</si>
  <si>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</si>
  <si>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</si>
  <si>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</si>
  <si>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</si>
  <si>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</si>
  <si>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</si>
  <si>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</si>
  <si>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</si>
  <si>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</si>
  <si>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</si>
  <si>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</si>
  <si>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</si>
  <si>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</si>
  <si>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</si>
  <si>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</si>
  <si>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</si>
  <si>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</si>
  <si>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</si>
  <si>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</si>
  <si>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</si>
  <si>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</si>
  <si>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</si>
  <si>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</si>
  <si>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</si>
  <si>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</si>
  <si>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</si>
  <si>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</si>
  <si>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</si>
  <si>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</si>
  <si>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</si>
  <si>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</si>
  <si>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</si>
  <si>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</si>
  <si>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</si>
  <si>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</si>
  <si>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</si>
  <si>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</si>
  <si>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</si>
  <si>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</si>
  <si>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</si>
  <si>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</si>
  <si>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</si>
  <si>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</si>
  <si>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</si>
  <si>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</si>
  <si>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</si>
  <si>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</si>
  <si>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</si>
  <si>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</si>
  <si>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</si>
  <si>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</si>
  <si>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</si>
  <si>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</si>
  <si>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</si>
  <si>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</si>
  <si>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</si>
  <si>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</si>
  <si>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</si>
  <si>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</si>
  <si>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</si>
  <si>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</si>
  <si>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</si>
  <si>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</si>
  <si>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</si>
  <si>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</si>
  <si>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</si>
  <si>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</si>
  <si>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</si>
  <si>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</si>
  <si>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</si>
  <si>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</si>
  <si>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</si>
  <si>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</si>
  <si>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</si>
  <si>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</si>
  <si>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</si>
  <si>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</si>
  <si>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</si>
  <si>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</si>
  <si>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</si>
  <si>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</si>
  <si>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</si>
  <si>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</si>
  <si>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</si>
  <si>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</si>
  <si>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</si>
  <si>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</si>
  <si>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</si>
  <si>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</si>
  <si>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</si>
  <si>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</si>
  <si>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</si>
  <si>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</si>
  <si>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</si>
  <si>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</si>
  <si>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</si>
  <si>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</si>
  <si>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</si>
  <si>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</si>
  <si>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</si>
  <si>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</si>
  <si>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</si>
  <si>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</si>
  <si>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</si>
  <si>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</si>
  <si>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</si>
  <si>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</si>
  <si>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</si>
  <si>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</si>
  <si>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</si>
  <si>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</si>
  <si>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</si>
  <si>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</si>
  <si>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</si>
  <si>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</si>
  <si>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</si>
  <si>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</si>
  <si>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</si>
  <si>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</si>
  <si>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</si>
  <si>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</si>
  <si>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</si>
  <si>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</si>
  <si>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</si>
  <si>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</si>
  <si>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</si>
  <si>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</si>
  <si>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</si>
  <si>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</si>
  <si>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</si>
  <si>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</si>
  <si>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</si>
  <si>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</si>
  <si>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</si>
  <si>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</si>
  <si>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</si>
  <si>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</si>
  <si>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</si>
  <si>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</si>
  <si>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</si>
  <si>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</si>
  <si>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</si>
  <si>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</si>
  <si>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</si>
  <si>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</si>
  <si>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</si>
  <si>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</si>
  <si>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</si>
  <si>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</si>
  <si>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</si>
  <si>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</si>
  <si>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</si>
  <si>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</si>
  <si>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</si>
  <si>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</si>
  <si>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</si>
  <si>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</si>
  <si>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</si>
  <si>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</si>
  <si>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</si>
  <si>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</si>
  <si>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</si>
  <si>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</si>
  <si>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</si>
  <si>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</si>
  <si>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</si>
  <si>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</si>
  <si>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</si>
  <si>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</si>
  <si>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</si>
  <si>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</si>
  <si>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</si>
  <si>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</si>
  <si>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</si>
  <si>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</si>
  <si>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</si>
  <si>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</si>
  <si>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</si>
  <si>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</si>
  <si>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</si>
  <si>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</si>
  <si>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</si>
  <si>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</si>
  <si>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</si>
  <si>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</si>
  <si>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</si>
  <si>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</si>
  <si>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</si>
  <si>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</si>
  <si>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</si>
  <si>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</si>
  <si>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</si>
  <si>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</si>
  <si>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</si>
  <si>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</si>
  <si>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</si>
  <si>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</si>
  <si>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</si>
  <si>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</si>
  <si>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</si>
  <si>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</si>
  <si>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</si>
  <si>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</si>
  <si>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</si>
  <si>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</si>
  <si>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</si>
  <si>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</si>
  <si>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</si>
  <si>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</si>
  <si>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</si>
  <si>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</si>
  <si>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</si>
  <si>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</si>
  <si>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</si>
  <si>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</si>
  <si>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</si>
  <si>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</si>
  <si>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</si>
  <si>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</si>
  <si>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</si>
  <si>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</si>
  <si>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</si>
  <si>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</si>
  <si>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</si>
  <si>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</si>
  <si>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</si>
  <si>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</si>
  <si>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</si>
  <si>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</si>
  <si>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</si>
  <si>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</si>
  <si>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</si>
  <si>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</si>
  <si>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</si>
  <si>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</si>
  <si>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</si>
  <si>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</si>
  <si>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</si>
  <si>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</si>
  <si>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</si>
  <si>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</si>
  <si>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</si>
  <si>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</si>
  <si>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</si>
  <si>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</si>
  <si>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</si>
  <si>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</si>
  <si>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</si>
  <si>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</si>
  <si>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</si>
  <si>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</si>
  <si>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</si>
  <si>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</si>
  <si>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</si>
  <si>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</si>
  <si>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</si>
  <si>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</si>
  <si>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</si>
  <si>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</si>
  <si>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</si>
  <si>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</si>
  <si>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</si>
  <si>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</si>
  <si>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</si>
  <si>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</si>
  <si>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</si>
  <si>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</si>
  <si>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</si>
  <si>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</si>
  <si>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</si>
  <si>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</si>
  <si>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</si>
  <si>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</si>
  <si>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</si>
  <si>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</si>
  <si>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</si>
  <si>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</si>
  <si>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</si>
  <si>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</si>
  <si>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</si>
  <si>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</si>
  <si>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</si>
  <si>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</si>
  <si>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</si>
  <si>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</si>
  <si>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</si>
  <si>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</si>
  <si>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</si>
  <si>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</si>
  <si>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</si>
  <si>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</si>
  <si>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</si>
  <si>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</si>
  <si>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</si>
  <si>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</si>
  <si>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</si>
  <si>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</si>
  <si>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</si>
  <si>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</si>
  <si>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</si>
  <si>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</si>
  <si>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</si>
  <si>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</si>
  <si>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</si>
  <si>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</si>
  <si>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</si>
  <si>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</si>
  <si>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</si>
  <si>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</si>
  <si>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</si>
  <si>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</si>
  <si>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</si>
  <si>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</si>
  <si>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</si>
  <si>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</si>
  <si>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</si>
  <si>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</si>
  <si>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</si>
  <si>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</si>
  <si>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</si>
  <si>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</si>
  <si>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</si>
  <si>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</si>
  <si>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</si>
  <si>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</si>
  <si>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</si>
  <si>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</si>
  <si>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</si>
  <si>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</si>
  <si>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</si>
  <si>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</si>
  <si>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</si>
  <si>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</si>
  <si>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</si>
  <si>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</si>
  <si>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</si>
  <si>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</si>
  <si>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</si>
  <si>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</si>
  <si>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</si>
  <si>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</si>
  <si>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</si>
  <si>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</si>
  <si>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</si>
  <si>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</si>
  <si>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</si>
  <si>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</si>
  <si>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</si>
  <si>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</si>
  <si>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</si>
  <si>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</si>
  <si>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</si>
  <si>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</si>
  <si>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</si>
  <si>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</si>
  <si>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</si>
  <si>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</si>
  <si>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</si>
  <si>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</si>
  <si>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</si>
  <si>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</si>
  <si>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</si>
  <si>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</si>
  <si>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</si>
  <si>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</si>
  <si>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</si>
  <si>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</si>
  <si>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</si>
  <si>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</si>
  <si>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</si>
  <si>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</si>
  <si>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</si>
  <si>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</si>
  <si>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</si>
  <si>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</si>
  <si>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</si>
  <si>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</si>
  <si>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</si>
  <si>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</si>
  <si>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</si>
  <si>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</si>
  <si>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</si>
  <si>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</si>
  <si>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</si>
  <si>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</si>
  <si>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</si>
  <si>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</si>
  <si>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</si>
  <si>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</si>
  <si>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</si>
  <si>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</si>
  <si>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</si>
  <si>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</si>
  <si>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</si>
  <si>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</si>
  <si>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</si>
  <si>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</si>
  <si>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</si>
  <si>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</si>
  <si>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</si>
  <si>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</si>
  <si>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</si>
  <si>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</si>
  <si>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</si>
  <si>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</si>
  <si>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</si>
  <si>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</si>
  <si>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</si>
  <si>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</si>
  <si>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</si>
  <si>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</si>
  <si>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</si>
  <si>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</si>
  <si>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</si>
  <si>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</si>
  <si>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</si>
  <si>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</si>
  <si>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</si>
  <si>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</si>
  <si>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</si>
  <si>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</si>
  <si>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</si>
  <si>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</si>
  <si>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</si>
  <si>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</si>
  <si>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</si>
  <si>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</si>
  <si>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</si>
  <si>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</si>
  <si>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</si>
  <si>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</si>
  <si>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</si>
  <si>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</si>
  <si>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</si>
  <si>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</si>
  <si>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</si>
  <si>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</si>
  <si>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</si>
  <si>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</si>
  <si>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</si>
  <si>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</si>
  <si>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</si>
  <si>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</si>
  <si>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</si>
  <si>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</si>
  <si>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</si>
  <si>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</si>
  <si>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</si>
  <si>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</si>
  <si>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</si>
  <si>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</si>
  <si>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</si>
  <si>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</si>
  <si>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</si>
  <si>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</si>
  <si>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</si>
  <si>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</si>
  <si>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</si>
  <si>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</si>
  <si>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</si>
  <si>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</si>
  <si>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</si>
  <si>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</si>
  <si>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</si>
  <si>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</si>
  <si>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</si>
  <si>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</si>
  <si>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</si>
  <si>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</si>
  <si>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</si>
  <si>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</si>
  <si>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</si>
  <si>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</si>
  <si>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</si>
  <si>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</si>
  <si>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</si>
  <si>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</si>
  <si>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</si>
  <si>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</si>
  <si>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</si>
  <si>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</si>
  <si>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</si>
  <si>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</si>
  <si>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</si>
  <si>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</si>
  <si>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</si>
  <si>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</si>
  <si>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</si>
  <si>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</si>
  <si>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</si>
  <si>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</si>
  <si>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</si>
  <si>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</si>
  <si>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</si>
  <si>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</si>
  <si>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</si>
  <si>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</si>
  <si>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</si>
  <si>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</si>
  <si>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</si>
  <si>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</si>
  <si>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</si>
  <si>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</si>
  <si>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</si>
  <si>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</si>
  <si>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</si>
  <si>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</si>
  <si>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</si>
  <si>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</si>
  <si>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</si>
  <si>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</si>
  <si>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</si>
  <si>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</si>
  <si>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</si>
  <si>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</si>
  <si>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</si>
  <si>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</si>
  <si>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</si>
  <si>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</si>
  <si>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</si>
  <si>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</si>
  <si>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</si>
  <si>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</si>
  <si>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</si>
  <si>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</si>
  <si>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</si>
  <si>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</si>
  <si>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</si>
  <si>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</si>
  <si>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</si>
  <si>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</si>
  <si>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</si>
  <si>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</si>
  <si>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</si>
  <si>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</si>
  <si>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</si>
  <si>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</si>
  <si>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</si>
  <si>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</si>
  <si>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</si>
  <si>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</si>
  <si>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</si>
  <si>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</si>
  <si>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</si>
  <si>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</si>
  <si>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</si>
  <si>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</si>
  <si>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</si>
  <si>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</si>
  <si>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</si>
  <si>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</si>
  <si>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</si>
  <si>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</si>
  <si>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</si>
  <si>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</si>
  <si>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</si>
  <si>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</si>
  <si>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</si>
  <si>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</si>
  <si>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</si>
  <si>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</si>
  <si>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</si>
  <si>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</si>
  <si>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</si>
  <si>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</si>
  <si>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</si>
  <si>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</si>
  <si>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</si>
  <si>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</si>
  <si>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</si>
  <si>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</si>
  <si>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</si>
  <si>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</si>
  <si>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</si>
  <si>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</si>
  <si>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</si>
  <si>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</si>
  <si>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</si>
  <si>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</si>
  <si>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</si>
  <si>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</si>
  <si>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</si>
  <si>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</si>
  <si>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</si>
  <si>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</si>
  <si>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</si>
  <si>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</si>
  <si>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</si>
  <si>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</si>
  <si>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</si>
  <si>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</si>
  <si>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</si>
  <si>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</si>
  <si>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</si>
  <si>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</si>
  <si>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</si>
  <si>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</si>
  <si>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</si>
  <si>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</si>
  <si>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</si>
  <si>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</si>
  <si>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</si>
  <si>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</si>
  <si>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</si>
  <si>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</si>
  <si>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</si>
  <si>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</si>
  <si>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</si>
  <si>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</si>
  <si>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</si>
  <si>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</si>
  <si>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</si>
  <si>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</si>
  <si>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</si>
  <si>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</si>
  <si>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</si>
  <si>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</si>
  <si>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</si>
  <si>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</si>
  <si>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</si>
  <si>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</si>
  <si>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</si>
  <si>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</si>
  <si>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</si>
  <si>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</si>
  <si>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</si>
  <si>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</si>
  <si>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</si>
  <si>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</si>
  <si>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</si>
  <si>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</si>
  <si>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</si>
  <si>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</si>
  <si>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</si>
  <si>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</si>
  <si>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</si>
  <si>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</si>
  <si>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</si>
  <si>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</si>
  <si>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</si>
  <si>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</si>
  <si>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</si>
  <si>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</si>
  <si>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</si>
  <si>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</si>
  <si>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</si>
  <si>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</si>
  <si>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</si>
  <si>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</si>
  <si>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</si>
  <si>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</si>
  <si>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</si>
  <si>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</si>
  <si>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</si>
  <si>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</si>
  <si>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</si>
  <si>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</si>
  <si>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</si>
  <si>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</si>
  <si>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</si>
  <si>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</si>
  <si>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</si>
  <si>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</si>
  <si>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</si>
  <si>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</si>
  <si>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</si>
  <si>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</si>
  <si>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</si>
  <si>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</si>
  <si>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</si>
  <si>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</si>
  <si>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</si>
  <si>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</si>
  <si>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</si>
  <si>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</si>
  <si>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</si>
  <si>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</si>
  <si>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</si>
  <si>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</si>
  <si>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</si>
  <si>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</si>
  <si>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</si>
  <si>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</si>
  <si>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</si>
  <si>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</si>
  <si>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</si>
  <si>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</si>
  <si>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</si>
  <si>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</si>
  <si>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</si>
  <si>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</si>
  <si>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</si>
  <si>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</si>
  <si>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</si>
  <si>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</si>
  <si>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</si>
  <si>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</si>
  <si>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</si>
  <si>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</si>
  <si>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</si>
  <si>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</si>
  <si>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</si>
  <si>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</si>
  <si>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</si>
  <si>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</si>
  <si>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</si>
  <si>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</si>
  <si>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</si>
  <si>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</si>
  <si>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</si>
  <si>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</si>
  <si>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</si>
  <si>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</si>
  <si>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</si>
  <si>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</si>
  <si>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</si>
  <si>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</si>
  <si>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</si>
  <si>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</si>
  <si>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</si>
  <si>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</si>
  <si>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</si>
  <si>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</si>
  <si>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</si>
  <si>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</si>
  <si>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</si>
  <si>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</si>
  <si>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</si>
  <si>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</si>
  <si>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</si>
  <si>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</si>
  <si>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</si>
  <si>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</si>
  <si>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</si>
  <si>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</si>
  <si>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</si>
  <si>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</si>
  <si>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</si>
  <si>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</si>
  <si>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</si>
  <si>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</si>
  <si>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</si>
  <si>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</si>
  <si>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</si>
  <si>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</si>
  <si>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</si>
  <si>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</si>
  <si>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</si>
  <si>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</si>
  <si>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</si>
  <si>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</si>
  <si>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</si>
  <si>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</si>
  <si>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</si>
  <si>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</si>
  <si>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</si>
  <si>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</si>
  <si>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</si>
  <si>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</si>
  <si>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</si>
  <si>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</si>
  <si>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</si>
  <si>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</si>
  <si>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</si>
  <si>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</si>
  <si>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</si>
  <si>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</si>
  <si>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</si>
  <si>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</si>
  <si>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</si>
  <si>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</si>
  <si>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</si>
  <si>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</si>
  <si>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</si>
  <si>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</si>
  <si>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</si>
  <si>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</si>
  <si>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</si>
  <si>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</si>
  <si>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</si>
  <si>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</si>
  <si>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</si>
  <si>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</si>
  <si>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</si>
  <si>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</si>
  <si>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</si>
  <si>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</si>
  <si>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</si>
  <si>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</si>
  <si>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</si>
  <si>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</si>
  <si>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</si>
  <si>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</si>
  <si>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</si>
  <si>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</si>
  <si>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</si>
  <si>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</si>
  <si>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</si>
  <si>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</si>
  <si>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</si>
  <si>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</si>
  <si>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</si>
  <si>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</si>
  <si>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</si>
  <si>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</si>
  <si>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</si>
  <si>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</si>
  <si>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</si>
  <si>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</si>
  <si>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</si>
  <si>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</si>
  <si>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</si>
  <si>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</si>
  <si>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</si>
  <si>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</si>
  <si>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</si>
  <si>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</si>
  <si>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</si>
  <si>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</si>
  <si>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</si>
  <si>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</si>
  <si>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</si>
  <si>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</si>
  <si>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</si>
  <si>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</si>
  <si>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</si>
  <si>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</si>
  <si>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</si>
  <si>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</si>
  <si>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</si>
  <si>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</si>
  <si>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</si>
  <si>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</si>
  <si>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</si>
  <si>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</si>
  <si>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</si>
  <si>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</si>
  <si>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</si>
  <si>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</si>
  <si>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</si>
  <si>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</si>
  <si>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</si>
  <si>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</si>
  <si>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</si>
  <si>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</si>
  <si>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</si>
  <si>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</si>
  <si>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</si>
  <si>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</si>
  <si>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</si>
  <si>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</si>
  <si>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</si>
  <si>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</si>
  <si>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</si>
  <si>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</si>
  <si>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</si>
  <si>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</si>
  <si>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</si>
  <si>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</si>
  <si>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</si>
  <si>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</si>
  <si>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</si>
  <si>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</si>
  <si>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</si>
  <si>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</si>
  <si>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</si>
  <si>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</si>
  <si>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</si>
  <si>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</si>
  <si>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</si>
  <si>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</si>
  <si>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</si>
  <si>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</si>
  <si>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</si>
  <si>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</si>
  <si>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</si>
  <si>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</si>
  <si>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</si>
  <si>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</si>
  <si>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</si>
  <si>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</si>
  <si>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</si>
  <si>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</si>
  <si>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</si>
  <si>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</si>
  <si>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</si>
  <si>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</si>
  <si>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</si>
  <si>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</si>
  <si>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</si>
  <si>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</si>
  <si>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</si>
  <si>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</si>
  <si>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</si>
  <si>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</si>
  <si>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</si>
  <si>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</si>
  <si>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</si>
  <si>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</si>
  <si>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</si>
  <si>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</si>
  <si>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</si>
  <si>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</si>
  <si>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</si>
  <si>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</si>
  <si>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</si>
  <si>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</si>
  <si>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</si>
  <si>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</si>
  <si>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</si>
  <si>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</si>
  <si>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</si>
  <si>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</si>
  <si>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</si>
  <si>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</si>
  <si>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</si>
  <si>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</si>
  <si>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</si>
  <si>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</si>
  <si>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</si>
  <si>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</si>
  <si>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</si>
  <si>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</si>
  <si>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</si>
  <si>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</si>
  <si>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</si>
  <si>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</si>
  <si>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</si>
  <si>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</si>
  <si>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</si>
  <si>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</si>
  <si>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</si>
  <si>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</si>
  <si>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</si>
  <si>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</si>
  <si>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</si>
  <si>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</si>
  <si>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</si>
  <si>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</si>
  <si>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</si>
  <si>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</si>
  <si>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</si>
  <si>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</si>
  <si>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</si>
  <si>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</si>
  <si>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</si>
  <si>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</si>
  <si>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</si>
  <si>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</si>
  <si>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</si>
  <si>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</si>
  <si>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</si>
  <si>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</si>
  <si>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</si>
  <si>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</si>
  <si>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</si>
  <si>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</si>
  <si>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</si>
  <si>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</si>
  <si>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</si>
  <si>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</si>
  <si>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</si>
  <si>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</si>
  <si>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</si>
  <si>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</si>
  <si>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</si>
  <si>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</si>
  <si>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</si>
  <si>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</si>
  <si>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</si>
  <si>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</si>
  <si>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</si>
  <si>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</si>
  <si>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</si>
  <si>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</si>
  <si>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</si>
  <si>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</si>
  <si>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</si>
  <si>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</si>
  <si>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</si>
  <si>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</si>
  <si>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</si>
  <si>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</si>
  <si>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</si>
  <si>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</si>
  <si>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</si>
  <si>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</si>
  <si>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</si>
  <si>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</si>
  <si>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</si>
  <si>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</si>
  <si>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</si>
  <si>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</si>
  <si>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</si>
  <si>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</si>
  <si>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</si>
  <si>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</si>
  <si>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</si>
  <si>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</si>
  <si>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</si>
  <si>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</si>
  <si>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</si>
  <si>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</si>
  <si>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</si>
  <si>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</si>
  <si>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</si>
  <si>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</si>
  <si>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</si>
  <si>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</si>
  <si>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</si>
  <si>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</si>
  <si>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</si>
  <si>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</si>
  <si>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</si>
  <si>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</si>
  <si>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</si>
  <si>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</si>
  <si>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</si>
  <si>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</si>
  <si>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</si>
  <si>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</si>
  <si>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</si>
  <si>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</si>
  <si>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</si>
  <si>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</si>
  <si>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</si>
  <si>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</si>
  <si>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</si>
  <si>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</si>
  <si>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</si>
  <si>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</si>
  <si>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</si>
  <si>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</si>
  <si>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</si>
  <si>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</si>
  <si>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</si>
  <si>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</si>
  <si>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</si>
  <si>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</si>
  <si>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</si>
  <si>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</si>
  <si>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</si>
  <si>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</si>
  <si>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</si>
  <si>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</si>
  <si>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</si>
  <si>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</si>
  <si>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</si>
  <si>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</si>
  <si>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</si>
  <si>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</si>
  <si>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</si>
  <si>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</si>
  <si>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</si>
  <si>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</si>
  <si>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</si>
  <si>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</si>
  <si>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</si>
  <si>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</si>
  <si>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</si>
  <si>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</si>
  <si>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</si>
  <si>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</si>
  <si>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</si>
  <si>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</si>
  <si>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</si>
  <si>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</si>
  <si>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</si>
  <si>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</si>
  <si>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</si>
  <si>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</si>
  <si>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</si>
  <si>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</si>
  <si>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</si>
  <si>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</si>
  <si>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</si>
  <si>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</si>
  <si>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</si>
  <si>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</si>
  <si>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</si>
  <si>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</si>
  <si>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</si>
  <si>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</si>
  <si>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</si>
  <si>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</si>
  <si>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</si>
  <si>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</si>
  <si>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</si>
  <si>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</si>
  <si>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</si>
  <si>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</si>
  <si>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</si>
  <si>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</si>
  <si>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</si>
  <si>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</si>
  <si>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</si>
  <si>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</si>
  <si>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</si>
  <si>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</si>
  <si>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</si>
  <si>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</si>
  <si>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</si>
  <si>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</si>
  <si>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</si>
  <si>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</si>
  <si>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</si>
  <si>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</si>
  <si>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</si>
  <si>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</si>
  <si>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</si>
  <si>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</si>
  <si>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</si>
  <si>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</si>
  <si>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</si>
  <si>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</si>
  <si>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</si>
  <si>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</si>
  <si>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</si>
  <si>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</si>
  <si>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</si>
  <si>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</si>
  <si>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</si>
  <si>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</si>
  <si>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</si>
  <si>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</si>
  <si>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</si>
  <si>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</si>
  <si>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</si>
  <si>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</si>
  <si>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</si>
  <si>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</si>
  <si>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</si>
  <si>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</si>
  <si>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</si>
  <si>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</si>
  <si>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</si>
  <si>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</si>
  <si>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</si>
  <si>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</si>
  <si>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</si>
  <si>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</si>
  <si>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</si>
  <si>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</si>
  <si>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</si>
  <si>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</si>
  <si>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</si>
  <si>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</si>
  <si>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</si>
  <si>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</si>
  <si>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</si>
  <si>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</si>
  <si>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</si>
  <si>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</si>
  <si>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</si>
  <si>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</si>
  <si>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</si>
  <si>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</si>
  <si>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</si>
  <si>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</si>
  <si>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</si>
  <si>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</si>
  <si>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</si>
  <si>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</si>
  <si>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</si>
  <si>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</si>
  <si>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</si>
  <si>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</si>
  <si>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</si>
  <si>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</si>
  <si>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</si>
  <si>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</si>
  <si>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</si>
  <si>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</si>
  <si>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</si>
  <si>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</si>
  <si>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</si>
  <si>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</si>
  <si>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</si>
  <si>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</si>
  <si>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</si>
  <si>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</si>
  <si>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</si>
  <si>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</si>
  <si>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</si>
  <si>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</si>
  <si>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</si>
  <si>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</si>
  <si>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</si>
  <si>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</si>
  <si>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</si>
  <si>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</si>
  <si>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</si>
  <si>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</si>
  <si>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</si>
  <si>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</si>
  <si>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</si>
  <si>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</si>
  <si>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</si>
  <si>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</si>
  <si>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</si>
  <si>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</si>
  <si>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</si>
  <si>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</si>
  <si>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</si>
  <si>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</si>
  <si>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</si>
  <si>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</si>
  <si>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</si>
  <si>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</si>
  <si>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</si>
  <si>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</si>
  <si>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</si>
  <si>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</si>
  <si>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</si>
  <si>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</si>
  <si>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</si>
  <si>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</si>
  <si>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</si>
  <si>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</si>
  <si>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</si>
  <si>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</si>
  <si>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</si>
  <si>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</si>
  <si>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</si>
  <si>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</si>
  <si>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</si>
  <si>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</si>
  <si>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</si>
  <si>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</si>
  <si>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</si>
  <si>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</si>
  <si>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</si>
  <si>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</si>
  <si>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</si>
  <si>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</si>
  <si>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</si>
  <si>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</si>
  <si>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</si>
  <si>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</si>
  <si>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</si>
  <si>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</si>
  <si>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</si>
  <si>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</si>
  <si>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</si>
  <si>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</si>
  <si>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</si>
  <si>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</si>
  <si>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</si>
  <si>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</si>
  <si>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</si>
  <si>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</si>
  <si>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</si>
  <si>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</si>
  <si>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</si>
  <si>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</si>
  <si>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</si>
  <si>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</si>
  <si>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</si>
  <si>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</si>
  <si>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</si>
  <si>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</si>
  <si>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</si>
  <si>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</si>
  <si>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</si>
  <si>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</si>
  <si>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</si>
  <si>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</si>
  <si>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</si>
  <si>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</si>
  <si>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</si>
  <si>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</si>
  <si>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</si>
  <si>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</si>
  <si>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</si>
  <si>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</si>
  <si>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</si>
  <si>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</si>
  <si>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</si>
  <si>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</si>
  <si>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</si>
  <si>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</si>
  <si>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</si>
  <si>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</si>
  <si>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</si>
  <si>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</si>
  <si>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</si>
  <si>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</si>
  <si>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</si>
  <si>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</si>
  <si>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</si>
  <si>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</si>
  <si>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</si>
  <si>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</si>
  <si>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</si>
  <si>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</si>
  <si>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</si>
  <si>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</si>
  <si>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</si>
  <si>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</si>
  <si>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</si>
  <si>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</si>
  <si>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</si>
  <si>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</si>
  <si>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</si>
  <si>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</si>
  <si>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</si>
  <si>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</si>
  <si>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</si>
  <si>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</si>
  <si>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</si>
  <si>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</si>
  <si>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</si>
  <si>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</si>
  <si>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</si>
  <si>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</si>
  <si>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</si>
  <si>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</si>
  <si>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</si>
  <si>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</si>
  <si>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</si>
  <si>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</si>
  <si>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</si>
  <si>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</si>
  <si>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</si>
  <si>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</si>
  <si>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</si>
  <si>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</si>
  <si>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</si>
  <si>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</si>
  <si>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</si>
  <si>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</si>
  <si>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</si>
  <si>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</si>
  <si>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</si>
  <si>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</si>
  <si>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</si>
  <si>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</si>
  <si>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</si>
  <si>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</si>
  <si>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</si>
  <si>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</si>
  <si>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</si>
  <si>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</si>
  <si>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</si>
  <si>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</si>
  <si>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</si>
  <si>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</si>
  <si>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</si>
  <si>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</si>
  <si>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</si>
  <si>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</si>
  <si>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</si>
  <si>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</si>
  <si>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</si>
  <si>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</si>
  <si>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</si>
  <si>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</si>
  <si>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</si>
  <si>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</si>
  <si>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</si>
  <si>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</si>
  <si>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</si>
  <si>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</si>
  <si>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</si>
  <si>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</si>
  <si>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</si>
  <si>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</si>
  <si>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</si>
  <si>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</si>
  <si>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</si>
  <si>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</si>
  <si>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</si>
  <si>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</si>
  <si>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</si>
  <si>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</si>
  <si>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</si>
  <si>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</si>
  <si>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</si>
  <si>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</si>
  <si>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</si>
  <si>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</si>
  <si>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</si>
  <si>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</si>
  <si>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</si>
  <si>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</si>
  <si>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</si>
  <si>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</si>
  <si>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</si>
  <si>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</si>
  <si>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</si>
  <si>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</si>
  <si>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</si>
  <si>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</si>
  <si>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</si>
  <si>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</si>
  <si>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</si>
  <si>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</si>
  <si>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</si>
  <si>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</si>
  <si>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</si>
  <si>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</si>
  <si>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</si>
  <si>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</si>
  <si>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</si>
  <si>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</si>
  <si>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</si>
  <si>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</si>
  <si>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</si>
  <si>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</si>
  <si>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</si>
  <si>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</si>
  <si>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</si>
  <si>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</si>
  <si>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</si>
  <si>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</si>
  <si>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</si>
  <si>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</si>
  <si>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</si>
  <si>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</si>
  <si>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</si>
  <si>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</si>
  <si>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</si>
  <si>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</si>
  <si>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</si>
  <si>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</si>
  <si>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</si>
  <si>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</si>
  <si>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</si>
  <si>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</si>
  <si>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</si>
  <si>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</si>
  <si>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</si>
  <si>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</si>
  <si>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</si>
  <si>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</si>
  <si>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</si>
  <si>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</si>
  <si>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</si>
  <si>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</si>
  <si>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</si>
  <si>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</si>
  <si>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</si>
  <si>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</si>
  <si>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</si>
  <si>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</si>
  <si>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</si>
  <si>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</si>
  <si>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</si>
  <si>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</si>
  <si>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</si>
  <si>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</si>
  <si>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</si>
  <si>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</si>
  <si>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</si>
  <si>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</si>
  <si>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</si>
  <si>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</si>
  <si>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</si>
  <si>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</si>
  <si>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</si>
  <si>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</si>
  <si>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</si>
  <si>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</si>
  <si>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</si>
  <si>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</si>
  <si>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</si>
  <si>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</si>
  <si>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</si>
  <si>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</si>
  <si>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</si>
  <si>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</si>
  <si>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</si>
  <si>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</si>
  <si>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</si>
  <si>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</si>
  <si>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</si>
  <si>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</si>
  <si>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</si>
  <si>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</si>
  <si>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</si>
  <si>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</si>
  <si>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</si>
  <si>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</si>
  <si>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</si>
  <si>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</si>
  <si>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</si>
  <si>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</si>
  <si>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</si>
  <si>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</si>
  <si>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</si>
  <si>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</si>
  <si>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</si>
  <si>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</si>
  <si>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</si>
  <si>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</si>
  <si>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</si>
  <si>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</si>
  <si>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</si>
  <si>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</si>
  <si>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</si>
  <si>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</si>
  <si>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</si>
  <si>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</si>
  <si>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</si>
  <si>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</si>
  <si>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</si>
  <si>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</si>
  <si>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</si>
  <si>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</si>
  <si>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</si>
  <si>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</si>
  <si>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</si>
  <si>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</si>
  <si>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</si>
  <si>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</si>
  <si>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</si>
  <si>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</si>
  <si>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</si>
  <si>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</si>
  <si>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</si>
  <si>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</si>
  <si>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</si>
  <si>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</si>
  <si>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</si>
  <si>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</si>
  <si>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</si>
  <si>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</si>
  <si>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</si>
  <si>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</si>
  <si>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</si>
  <si>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</si>
  <si>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</si>
  <si>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</si>
  <si>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</si>
  <si>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</si>
  <si>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</si>
  <si>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</si>
  <si>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</si>
  <si>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</si>
  <si>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</si>
  <si>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</si>
  <si>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</si>
  <si>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</si>
  <si>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</si>
  <si>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</si>
  <si>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</si>
  <si>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</si>
  <si>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</si>
  <si>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</si>
  <si>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</si>
  <si>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</si>
  <si>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</si>
  <si>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</si>
  <si>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</si>
  <si>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</si>
  <si>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</si>
  <si>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</si>
  <si>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</si>
  <si>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</si>
  <si>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</si>
  <si>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</si>
  <si>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</si>
  <si>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</si>
  <si>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</si>
  <si>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</si>
  <si>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</si>
  <si>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</si>
  <si>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</si>
  <si>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</si>
  <si>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</si>
  <si>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</si>
  <si>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</si>
  <si>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</si>
  <si>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</si>
  <si>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</si>
  <si>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</si>
  <si>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</si>
  <si>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</si>
  <si>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</si>
  <si>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</si>
  <si>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</si>
  <si>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</si>
  <si>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</si>
  <si>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</si>
  <si>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</si>
  <si>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</si>
  <si>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</si>
  <si>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</si>
  <si>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</si>
  <si>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</si>
  <si>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</si>
  <si>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</si>
  <si>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</si>
  <si>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</si>
  <si>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</si>
  <si>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</si>
  <si>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</si>
  <si>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</si>
  <si>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</si>
  <si>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</si>
  <si>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</si>
  <si>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</si>
  <si>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</si>
  <si>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</si>
  <si>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</si>
  <si>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</si>
  <si>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</si>
  <si>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</si>
  <si>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</si>
  <si>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</si>
  <si>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</si>
  <si>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</si>
  <si>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</si>
  <si>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</si>
  <si>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</si>
  <si>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</si>
  <si>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</si>
  <si>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</si>
  <si>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</si>
  <si>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</si>
  <si>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</si>
  <si>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</si>
  <si>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</si>
  <si>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</si>
  <si>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</si>
  <si>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</si>
  <si>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</si>
  <si>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</si>
  <si>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</si>
  <si>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</si>
  <si>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</si>
  <si>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</si>
  <si>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</si>
  <si>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</si>
  <si>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</si>
  <si>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</si>
  <si>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</si>
  <si>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</si>
  <si>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</si>
  <si>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</si>
  <si>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</si>
  <si>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</si>
  <si>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</si>
  <si>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</si>
  <si>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</si>
  <si>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</si>
  <si>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</si>
  <si>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</si>
  <si>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</si>
  <si>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</si>
  <si>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</si>
  <si>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</si>
  <si>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</si>
  <si>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</si>
  <si>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</si>
  <si>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</si>
  <si>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</si>
  <si>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</si>
  <si>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</si>
  <si>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</si>
  <si>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</si>
  <si>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</si>
  <si>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</si>
  <si>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</si>
  <si>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</si>
  <si>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</si>
  <si>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</si>
  <si>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</si>
  <si>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</si>
  <si>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</si>
  <si>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</si>
  <si>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</si>
  <si>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</si>
  <si>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</si>
  <si>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</si>
  <si>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</si>
  <si>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</si>
  <si>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</si>
  <si>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</si>
  <si>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</si>
  <si>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</si>
  <si>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</si>
  <si>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</si>
  <si>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</si>
  <si>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</si>
  <si>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</si>
  <si>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</si>
  <si>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</si>
  <si>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</si>
  <si>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</si>
  <si>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</si>
  <si>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</si>
  <si>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</si>
  <si>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</si>
  <si>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</si>
  <si>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</si>
  <si>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</si>
  <si>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</si>
  <si>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</si>
  <si>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</si>
  <si>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</si>
  <si>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</si>
  <si>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</si>
  <si>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</si>
  <si>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</si>
  <si>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</si>
  <si>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</si>
  <si>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</si>
  <si>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</si>
  <si>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</si>
  <si>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</si>
  <si>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</si>
  <si>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</si>
  <si>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</si>
  <si>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</si>
  <si>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</si>
  <si>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</si>
  <si>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</si>
  <si>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</si>
  <si>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</si>
  <si>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</si>
  <si>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</si>
  <si>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</si>
  <si>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</si>
  <si>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</si>
  <si>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</si>
  <si>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</si>
  <si>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</si>
  <si>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</si>
  <si>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</si>
  <si>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</si>
  <si>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</si>
  <si>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</si>
  <si>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</si>
  <si>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</si>
  <si>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</si>
  <si>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</si>
  <si>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</si>
  <si>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</si>
  <si>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</si>
  <si>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</si>
  <si>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</si>
  <si>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</si>
  <si>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</si>
  <si>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</si>
  <si>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</si>
  <si>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</si>
  <si>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</si>
  <si>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</si>
  <si>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</si>
  <si>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</si>
  <si>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</si>
  <si>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</si>
  <si>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</si>
  <si>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</si>
  <si>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</si>
  <si>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</si>
  <si>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</si>
  <si>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</si>
  <si>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</si>
  <si>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</si>
  <si>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</si>
  <si>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</si>
  <si>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</si>
  <si>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</si>
  <si>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</si>
  <si>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</si>
  <si>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</si>
  <si>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</si>
  <si>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</si>
  <si>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</si>
  <si>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</si>
  <si>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</si>
  <si>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</si>
  <si>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</si>
  <si>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</si>
  <si>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</si>
  <si>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</si>
  <si>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</si>
  <si>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</si>
  <si>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</si>
  <si>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</si>
  <si>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</si>
  <si>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</si>
  <si>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</si>
  <si>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</si>
  <si>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</si>
  <si>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</si>
  <si>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</si>
  <si>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</si>
  <si>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</si>
  <si>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</si>
  <si>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</si>
  <si>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</si>
  <si>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</si>
  <si>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</si>
  <si>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</si>
  <si>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</si>
  <si>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</si>
  <si>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</si>
  <si>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</si>
  <si>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</si>
  <si>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</si>
  <si>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</si>
  <si>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</si>
  <si>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</si>
  <si>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</si>
  <si>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</si>
  <si>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</si>
  <si>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</si>
  <si>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</si>
  <si>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</si>
  <si>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</si>
  <si>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</si>
  <si>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</si>
  <si>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</si>
  <si>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</si>
  <si>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</si>
  <si>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</si>
  <si>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</si>
  <si>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</si>
  <si>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</si>
  <si>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</si>
  <si>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</si>
  <si>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</si>
  <si>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</si>
  <si>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</si>
  <si>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</si>
  <si>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</si>
  <si>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</si>
  <si>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</si>
  <si>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</si>
  <si>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</si>
  <si>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</si>
  <si>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</si>
  <si>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</si>
  <si>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</si>
  <si>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</si>
  <si>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</si>
  <si>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</si>
  <si>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</si>
  <si>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</si>
  <si>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</si>
  <si>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</si>
  <si>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</si>
  <si>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</si>
  <si>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</si>
  <si>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</si>
  <si>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</si>
  <si>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</si>
  <si>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</si>
  <si>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</si>
  <si>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</si>
  <si>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</si>
  <si>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</si>
  <si>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</si>
  <si>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</si>
  <si>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</si>
  <si>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</si>
  <si>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</si>
  <si>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</si>
  <si>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</si>
  <si>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</si>
  <si>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</si>
  <si>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</si>
  <si>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</si>
  <si>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</si>
  <si>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</si>
  <si>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</si>
  <si>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</si>
  <si>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</si>
  <si>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</si>
  <si>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</si>
  <si>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</si>
  <si>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</si>
  <si>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</si>
  <si>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</si>
  <si>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</si>
  <si>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</si>
  <si>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</si>
  <si>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</si>
  <si>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</si>
  <si>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</si>
  <si>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</si>
  <si>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</si>
  <si>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</si>
  <si>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</si>
  <si>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</si>
  <si>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</si>
  <si>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</si>
  <si>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</si>
  <si>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</si>
  <si>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</si>
  <si>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</si>
  <si>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</si>
  <si>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</si>
  <si>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</si>
  <si>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</si>
  <si>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</si>
  <si>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</si>
  <si>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</si>
  <si>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</si>
  <si>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</si>
  <si>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</si>
  <si>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</si>
  <si>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</si>
  <si>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</si>
  <si>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</si>
  <si>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</si>
  <si>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</si>
  <si>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</si>
  <si>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</si>
  <si>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</si>
  <si>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</si>
  <si>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</si>
  <si>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</si>
  <si>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</si>
  <si>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</si>
  <si>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</si>
  <si>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</si>
  <si>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</si>
  <si>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</si>
  <si>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</si>
  <si>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</si>
  <si>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</si>
  <si>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</si>
  <si>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</si>
  <si>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</si>
  <si>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</si>
  <si>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</si>
  <si>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</si>
  <si>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</si>
  <si>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</si>
  <si>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</si>
  <si>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</si>
  <si>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</si>
  <si>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</si>
  <si>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</si>
  <si>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</si>
  <si>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</si>
  <si>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</si>
  <si>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</si>
  <si>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</si>
  <si>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</si>
  <si>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</si>
  <si>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</si>
  <si>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</si>
  <si>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</si>
  <si>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</si>
  <si>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</si>
  <si>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</si>
  <si>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</si>
  <si>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</si>
  <si>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</si>
  <si>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</si>
  <si>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</si>
  <si>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</si>
  <si>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</si>
  <si>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</si>
  <si>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</si>
  <si>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</si>
  <si>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</si>
  <si>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</si>
  <si>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</si>
  <si>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</si>
  <si>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</si>
  <si>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</si>
  <si>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</si>
  <si>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</si>
  <si>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</si>
  <si>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</si>
  <si>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</si>
  <si>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</si>
  <si>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</si>
  <si>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</si>
  <si>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</si>
  <si>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</si>
  <si>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</si>
  <si>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</si>
  <si>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</si>
  <si>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</si>
  <si>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</si>
  <si>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</si>
  <si>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</si>
  <si>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</si>
  <si>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</si>
  <si>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</si>
  <si>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</si>
  <si>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</si>
  <si>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</si>
  <si>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</si>
  <si>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</si>
  <si>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</si>
  <si>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</si>
  <si>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</si>
  <si>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</si>
  <si>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</si>
  <si>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</si>
  <si>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</si>
  <si>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</si>
  <si>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</si>
  <si>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</si>
  <si>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</si>
  <si>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</si>
  <si>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</si>
  <si>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</si>
  <si>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</si>
  <si>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</si>
  <si>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</si>
  <si>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</si>
  <si>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</si>
  <si>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</si>
  <si>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</si>
  <si>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</si>
  <si>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</si>
  <si>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</si>
  <si>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</si>
  <si>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</si>
  <si>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</si>
  <si>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</si>
  <si>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</si>
  <si>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</si>
  <si>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</si>
  <si>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</si>
  <si>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</si>
  <si>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</si>
  <si>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</si>
  <si>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</si>
  <si>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</si>
  <si>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</si>
  <si>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</si>
  <si>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</si>
  <si>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</si>
  <si>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</si>
  <si>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</si>
  <si>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</si>
  <si>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</si>
  <si>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</si>
  <si>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</si>
  <si>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</si>
  <si>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</si>
  <si>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</si>
  <si>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</si>
  <si>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</si>
  <si>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</si>
  <si>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</si>
  <si>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</si>
  <si>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</si>
  <si>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</si>
  <si>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</si>
  <si>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</si>
  <si>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</si>
  <si>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</si>
  <si>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</si>
  <si>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</si>
  <si>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</si>
  <si>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</si>
  <si>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</si>
  <si>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</si>
  <si>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</si>
  <si>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</si>
  <si>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</si>
  <si>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</si>
  <si>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</si>
  <si>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</si>
  <si>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</si>
  <si>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</si>
  <si>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</si>
  <si>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</si>
  <si>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</si>
  <si>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</si>
  <si>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</si>
  <si>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</si>
  <si>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</si>
  <si>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</si>
  <si>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</si>
  <si>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</si>
  <si>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</si>
  <si>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</si>
  <si>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</si>
  <si>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</si>
  <si>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</si>
  <si>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</si>
  <si>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</si>
  <si>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</si>
  <si>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</si>
  <si>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</si>
  <si>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</si>
  <si>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</si>
  <si>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</si>
  <si>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</si>
  <si>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</si>
  <si>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</si>
  <si>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</si>
  <si>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</si>
  <si>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</si>
  <si>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</si>
  <si>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</si>
  <si>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</si>
  <si>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</si>
  <si>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</si>
  <si>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</si>
  <si>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</si>
  <si>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</si>
  <si>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</si>
  <si>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</si>
  <si>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</si>
  <si>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</si>
  <si>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</si>
  <si>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</si>
  <si>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</si>
  <si>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</si>
  <si>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</si>
  <si>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</si>
  <si>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</si>
  <si>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</si>
  <si>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</si>
  <si>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</si>
  <si>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</si>
  <si>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</si>
  <si>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</si>
  <si>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</si>
  <si>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</si>
  <si>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</si>
  <si>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</si>
  <si>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</si>
  <si>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</si>
  <si>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</si>
  <si>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</si>
  <si>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</si>
  <si>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</si>
  <si>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</si>
  <si>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</si>
  <si>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</si>
  <si>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</si>
  <si>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</si>
  <si>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</si>
  <si>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</si>
  <si>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</si>
  <si>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</si>
  <si>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</si>
  <si>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</si>
  <si>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</si>
  <si>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</si>
  <si>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</si>
  <si>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</si>
  <si>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</si>
  <si>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</si>
  <si>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</si>
  <si>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</si>
  <si>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</si>
  <si>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</si>
  <si>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</si>
  <si>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</si>
  <si>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</si>
  <si>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</si>
  <si>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</si>
  <si>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</si>
  <si>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</si>
  <si>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</si>
  <si>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</si>
  <si>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</si>
  <si>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</si>
  <si>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</si>
  <si>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</si>
  <si>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</si>
  <si>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</si>
  <si>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</si>
  <si>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</si>
  <si>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</si>
  <si>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</si>
  <si>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</si>
  <si>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</si>
  <si>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</si>
  <si>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</si>
  <si>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</si>
  <si>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</si>
  <si>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</si>
  <si>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</si>
  <si>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</si>
  <si>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</si>
  <si>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</si>
  <si>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</si>
  <si>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</si>
  <si>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</si>
  <si>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</si>
  <si>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</si>
  <si>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</si>
  <si>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</si>
  <si>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</si>
  <si>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</si>
  <si>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</si>
  <si>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</si>
  <si>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</si>
  <si>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</si>
  <si>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</si>
  <si>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</si>
  <si>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</si>
  <si>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</si>
  <si>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</si>
  <si>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</si>
  <si>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</si>
  <si>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</si>
  <si>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</si>
  <si>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</si>
  <si>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</si>
  <si>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</si>
  <si>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</si>
  <si>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</si>
  <si>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</si>
  <si>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</si>
  <si>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</si>
  <si>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</si>
  <si>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</si>
  <si>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</si>
  <si>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</si>
  <si>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</si>
  <si>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</si>
  <si>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</si>
  <si>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</si>
  <si>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</si>
  <si>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</si>
  <si>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</si>
  <si>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</si>
  <si>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</si>
  <si>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</si>
  <si>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</si>
  <si>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</si>
  <si>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</si>
  <si>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</si>
  <si>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</si>
  <si>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</si>
  <si>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</si>
  <si>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</si>
  <si>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</si>
  <si>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</si>
  <si>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</si>
  <si>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</si>
  <si>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</si>
  <si>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</si>
  <si>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</si>
  <si>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</si>
  <si>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</si>
  <si>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</si>
  <si>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</si>
  <si>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</si>
  <si>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</si>
  <si>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</si>
  <si>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</si>
  <si>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</si>
  <si>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</si>
  <si>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</si>
  <si>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</si>
  <si>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</si>
  <si>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</si>
  <si>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</si>
  <si>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</si>
  <si>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</si>
  <si>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</si>
  <si>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</si>
  <si>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</si>
  <si>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</si>
  <si>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</si>
  <si>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</si>
  <si>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</si>
  <si>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</si>
  <si>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</si>
  <si>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</si>
  <si>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</si>
  <si>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</si>
  <si>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</si>
  <si>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</si>
  <si>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</si>
  <si>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</si>
  <si>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</si>
  <si>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</si>
  <si>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</si>
  <si>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</si>
  <si>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</si>
  <si>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</si>
  <si>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</si>
  <si>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</si>
  <si>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</si>
  <si>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</si>
  <si>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</si>
  <si>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</si>
  <si>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</si>
  <si>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</si>
  <si>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</si>
  <si>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</si>
  <si>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</si>
  <si>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</si>
  <si>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</si>
  <si>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</si>
  <si>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</si>
  <si>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</si>
  <si>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</si>
  <si>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</si>
  <si>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</si>
  <si>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</si>
  <si>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</si>
  <si>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</si>
  <si>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</si>
  <si>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</si>
  <si>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</si>
  <si>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</si>
  <si>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</si>
  <si>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</si>
  <si>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</si>
  <si>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</si>
  <si>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</si>
  <si>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</si>
  <si>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</si>
  <si>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</si>
  <si>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</si>
  <si>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</si>
  <si>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</si>
  <si>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</si>
  <si>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</si>
  <si>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</si>
  <si>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</si>
  <si>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</si>
  <si>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</si>
  <si>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</si>
  <si>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</si>
  <si>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</si>
  <si>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</si>
  <si>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</si>
  <si>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</si>
  <si>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</si>
  <si>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</si>
  <si>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</si>
  <si>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</si>
  <si>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</si>
  <si>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</si>
  <si>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</si>
  <si>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</si>
  <si>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</si>
  <si>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</si>
  <si>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</si>
  <si>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</si>
  <si>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</si>
  <si>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</si>
  <si>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</si>
  <si>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</si>
  <si>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</si>
  <si>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</si>
  <si>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</si>
  <si>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</si>
  <si>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</si>
  <si>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</si>
  <si>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</si>
  <si>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</si>
  <si>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</si>
  <si>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</si>
  <si>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</si>
  <si>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</si>
  <si>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</si>
  <si>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</si>
  <si>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</si>
  <si>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</si>
  <si>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</si>
  <si>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</si>
  <si>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</si>
  <si>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</si>
  <si>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</si>
  <si>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</si>
  <si>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</si>
  <si>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</si>
  <si>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</si>
  <si>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</si>
  <si>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</si>
  <si>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</si>
  <si>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</si>
  <si>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</si>
  <si>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</si>
  <si>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</si>
  <si>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</si>
  <si>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</si>
  <si>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</si>
  <si>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</si>
  <si>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</si>
  <si>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</si>
  <si>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</si>
  <si>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</si>
  <si>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</si>
  <si>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</si>
  <si>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</si>
  <si>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</si>
  <si>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</si>
  <si>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</si>
  <si>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</si>
  <si>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</si>
  <si>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</si>
  <si>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</si>
  <si>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</si>
  <si>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</si>
  <si>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</si>
  <si>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</si>
  <si>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</si>
  <si>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</si>
  <si>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</si>
  <si>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</si>
  <si>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</si>
  <si>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</si>
  <si>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</si>
  <si>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</si>
  <si>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</si>
  <si>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</si>
  <si>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</si>
  <si>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</si>
  <si>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</si>
  <si>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</si>
  <si>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</si>
  <si>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</si>
  <si>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</si>
  <si>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</si>
  <si>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</si>
  <si>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</si>
  <si>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</si>
  <si>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</si>
  <si>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</si>
  <si>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</si>
  <si>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</si>
  <si>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</si>
  <si>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</si>
  <si>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</si>
  <si>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</si>
  <si>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</si>
  <si>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</si>
  <si>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</si>
  <si>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</si>
  <si>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</si>
  <si>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</si>
  <si>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</si>
  <si>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</si>
  <si>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</si>
  <si>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</si>
  <si>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</si>
  <si>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</si>
  <si>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</si>
  <si>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</si>
  <si>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</si>
  <si>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</si>
  <si>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</si>
  <si>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</si>
  <si>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</si>
  <si>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</si>
  <si>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</si>
  <si>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</si>
  <si>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</si>
  <si>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</si>
  <si>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</si>
  <si>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</si>
  <si>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</si>
  <si>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</si>
  <si>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</si>
  <si>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</si>
  <si>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</si>
  <si>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</si>
  <si>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</si>
  <si>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</si>
  <si>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</si>
  <si>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</si>
  <si>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</si>
  <si>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</si>
  <si>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</si>
  <si>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</si>
  <si>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</si>
  <si>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</si>
  <si>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</si>
  <si>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</si>
  <si>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</si>
  <si>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</si>
  <si>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</si>
  <si>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</si>
  <si>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</si>
  <si>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</si>
  <si>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</si>
  <si>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</si>
  <si>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</si>
  <si>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</si>
  <si>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</si>
  <si>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</si>
  <si>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</si>
  <si>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</si>
  <si>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</si>
  <si>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</si>
  <si>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</si>
  <si>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</si>
  <si>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</si>
  <si>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</si>
  <si>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</si>
  <si>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</si>
  <si>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</si>
  <si>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</si>
  <si>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</si>
  <si>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</si>
  <si>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</si>
  <si>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</si>
  <si>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</si>
  <si>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</si>
  <si>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</si>
  <si>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</si>
  <si>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</si>
  <si>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</si>
  <si>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</si>
  <si>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</si>
  <si>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</si>
  <si>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</si>
  <si>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</si>
  <si>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</si>
  <si>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</si>
  <si>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</si>
  <si>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</si>
  <si>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</si>
  <si>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</si>
  <si>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</si>
  <si>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</si>
  <si>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</si>
  <si>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</si>
  <si>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</si>
  <si>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</si>
  <si>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</si>
  <si>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</si>
  <si>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</si>
  <si>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</si>
  <si>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</si>
  <si>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</si>
  <si>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</si>
  <si>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</si>
  <si>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</si>
  <si>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</si>
  <si>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</si>
  <si>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</si>
  <si>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</si>
  <si>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</si>
  <si>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</si>
  <si>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</si>
  <si>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</si>
  <si>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</si>
  <si>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</si>
  <si>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</si>
  <si>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</si>
  <si>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</si>
  <si>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</si>
  <si>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</si>
  <si>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</si>
  <si>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</si>
  <si>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</si>
  <si>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</si>
  <si>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</si>
  <si>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</si>
  <si>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</si>
  <si>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</si>
  <si>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</si>
  <si>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</si>
  <si>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</si>
  <si>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</si>
  <si>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</si>
  <si>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</si>
  <si>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</si>
  <si>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</si>
  <si>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</si>
  <si>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</si>
  <si>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</si>
  <si>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</si>
  <si>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</si>
  <si>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</si>
  <si>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</si>
  <si>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</si>
  <si>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</si>
  <si>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</si>
  <si>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</si>
  <si>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</si>
  <si>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</si>
  <si>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</si>
  <si>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</si>
  <si>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</si>
  <si>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</si>
  <si>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</si>
  <si>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</si>
  <si>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</si>
  <si>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</si>
  <si>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</si>
  <si>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</si>
  <si>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</si>
  <si>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</si>
  <si>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</si>
  <si>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</si>
  <si>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</si>
  <si>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</si>
  <si>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</si>
  <si>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</si>
  <si>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</si>
  <si>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</si>
  <si>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</si>
  <si>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</si>
  <si>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</si>
  <si>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</si>
  <si>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</si>
  <si>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</si>
  <si>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</si>
  <si>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</si>
  <si>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</si>
  <si>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</si>
  <si>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</si>
  <si>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</si>
  <si>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</si>
  <si>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</si>
  <si>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</si>
  <si>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</si>
  <si>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</si>
  <si>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</si>
  <si>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</si>
  <si>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</si>
  <si>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</si>
  <si>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</si>
  <si>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</si>
  <si>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</si>
  <si>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</si>
  <si>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</si>
  <si>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</si>
  <si>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</si>
  <si>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</si>
  <si>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</si>
  <si>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</si>
  <si>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</si>
  <si>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</si>
  <si>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</si>
  <si>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</si>
  <si>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</si>
  <si>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</si>
  <si>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</si>
  <si>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</si>
  <si>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</si>
  <si>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</si>
  <si>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</si>
  <si>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</si>
  <si>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</si>
  <si>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</si>
  <si>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</si>
  <si>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</si>
  <si>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</si>
  <si>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</si>
  <si>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</si>
  <si>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</si>
  <si>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</si>
  <si>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</si>
  <si>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</si>
  <si>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</si>
  <si>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</si>
  <si>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</si>
  <si>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</si>
  <si>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</si>
  <si>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</si>
  <si>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</si>
  <si>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</si>
  <si>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</si>
  <si>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</si>
  <si>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</si>
  <si>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</si>
  <si>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</si>
  <si>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</si>
  <si>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</si>
  <si>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</si>
  <si>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</si>
  <si>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</si>
  <si>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</si>
  <si>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</si>
  <si>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</si>
  <si>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</si>
  <si>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</si>
  <si>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</si>
  <si>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</si>
  <si>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</si>
  <si>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</si>
  <si>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</si>
  <si>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</si>
  <si>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</si>
  <si>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</si>
  <si>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</si>
  <si>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</si>
  <si>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</si>
  <si>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</si>
  <si>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</si>
  <si>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</si>
  <si>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</si>
  <si>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</si>
  <si>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</si>
  <si>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</si>
  <si>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</si>
  <si>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</si>
  <si>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</si>
  <si>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</si>
  <si>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</si>
  <si>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</si>
  <si>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</si>
  <si>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</si>
  <si>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</si>
  <si>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</si>
  <si>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</si>
  <si>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</si>
  <si>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</si>
  <si>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</si>
  <si>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</si>
  <si>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</si>
  <si>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</si>
  <si>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</si>
  <si>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</si>
  <si>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</si>
  <si>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</si>
  <si>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</si>
  <si>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</si>
  <si>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</si>
  <si>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</si>
  <si>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</si>
  <si>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</si>
  <si>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</si>
  <si>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</si>
  <si>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</si>
  <si>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</si>
  <si>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</si>
  <si>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</si>
  <si>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</si>
  <si>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</si>
  <si>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</si>
  <si>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</si>
  <si>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</si>
  <si>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</si>
  <si>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</si>
  <si>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</si>
  <si>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</si>
  <si>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</si>
  <si>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</si>
  <si>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</si>
  <si>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</si>
  <si>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</si>
  <si>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</si>
  <si>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</si>
  <si>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</si>
  <si>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</si>
  <si>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</si>
  <si>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</si>
  <si>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</si>
  <si>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</si>
  <si>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</si>
  <si>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</si>
  <si>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</si>
  <si>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</si>
  <si>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</si>
  <si>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</si>
  <si>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</si>
  <si>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</si>
  <si>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</si>
  <si>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</si>
  <si>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</si>
  <si>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</si>
  <si>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</si>
  <si>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</si>
  <si>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</si>
  <si>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</si>
  <si>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</si>
  <si>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</si>
  <si>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</si>
  <si>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</si>
  <si>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</si>
  <si>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</si>
  <si>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</si>
  <si>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</si>
  <si>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</si>
  <si>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</si>
  <si>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</si>
  <si>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</si>
  <si>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</si>
  <si>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</si>
  <si>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</si>
  <si>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</si>
  <si>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</si>
  <si>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</si>
  <si>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</si>
  <si>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</si>
  <si>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</si>
  <si>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</si>
  <si>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</si>
  <si>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</si>
  <si>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</si>
  <si>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</si>
  <si>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</si>
  <si>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</si>
  <si>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</si>
  <si>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</si>
  <si>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</si>
  <si>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</si>
  <si>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</si>
  <si>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</si>
  <si>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</si>
  <si>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</si>
  <si>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</si>
  <si>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</si>
  <si>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</si>
  <si>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</si>
  <si>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</si>
  <si>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</si>
  <si>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</si>
  <si>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</si>
  <si>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</si>
  <si>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</si>
  <si>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</si>
  <si>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</si>
  <si>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</si>
  <si>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</si>
  <si>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</si>
  <si>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</si>
  <si>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</si>
  <si>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</si>
  <si>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</si>
  <si>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</si>
  <si>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</si>
  <si>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</si>
  <si>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</si>
  <si>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</si>
  <si>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</si>
  <si>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</si>
  <si>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</si>
  <si>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</si>
  <si>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</si>
  <si>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</si>
  <si>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</si>
  <si>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</si>
  <si>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</si>
  <si>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</si>
  <si>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</si>
  <si>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</si>
  <si>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</si>
  <si>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</si>
  <si>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</si>
  <si>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</si>
  <si>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</si>
  <si>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</si>
  <si>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</si>
  <si>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</si>
  <si>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</si>
  <si>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</si>
  <si>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</si>
  <si>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</si>
  <si>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</si>
  <si>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</si>
  <si>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</si>
  <si>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</si>
  <si>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</si>
  <si>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</si>
  <si>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</si>
  <si>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</si>
  <si>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</si>
  <si>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</si>
  <si>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</si>
  <si>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</si>
  <si>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</si>
  <si>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</si>
  <si>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</si>
  <si>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</si>
  <si>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</si>
  <si>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</si>
  <si>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</si>
  <si>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</si>
  <si>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</si>
  <si>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</si>
  <si>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</si>
  <si>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</si>
  <si>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</si>
  <si>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</si>
  <si>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</si>
  <si>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</si>
  <si>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</si>
  <si>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</si>
  <si>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</si>
  <si>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</si>
  <si>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</si>
  <si>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</si>
  <si>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</si>
  <si>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</si>
  <si>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</si>
  <si>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</si>
  <si>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</si>
  <si>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</si>
  <si>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</si>
  <si>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</si>
  <si>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</si>
  <si>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</si>
  <si>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</si>
  <si>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</si>
  <si>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</si>
  <si>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</si>
  <si>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</si>
  <si>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</si>
  <si>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</si>
  <si>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</si>
  <si>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</si>
  <si>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</si>
  <si>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</si>
  <si>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</si>
  <si>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</si>
  <si>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</si>
  <si>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</si>
  <si>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</si>
  <si>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</si>
  <si>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</si>
  <si>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</si>
  <si>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</si>
  <si>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</si>
  <si>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</si>
  <si>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</si>
  <si>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</si>
  <si>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</si>
  <si>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</si>
  <si>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</si>
  <si>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</si>
  <si>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</si>
  <si>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</si>
  <si>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</si>
  <si>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</si>
  <si>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</si>
  <si>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</si>
  <si>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</si>
  <si>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</si>
  <si>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</si>
  <si>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</si>
  <si>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</si>
  <si>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</si>
  <si>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</si>
  <si>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</si>
  <si>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</si>
  <si>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</si>
  <si>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</si>
  <si>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</si>
  <si>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</si>
  <si>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</si>
  <si>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</si>
  <si>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</si>
  <si>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</si>
  <si>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</si>
  <si>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</si>
  <si>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</si>
  <si>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</si>
  <si>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</si>
  <si>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</si>
  <si>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</si>
  <si>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</si>
  <si>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</si>
  <si>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</si>
  <si>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</si>
  <si>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</si>
  <si>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</si>
  <si>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</si>
  <si>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</si>
  <si>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</si>
  <si>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</si>
  <si>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</si>
  <si>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</si>
  <si>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</si>
  <si>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</si>
  <si>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</si>
  <si>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</si>
  <si>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</si>
  <si>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</si>
  <si>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</si>
  <si>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</si>
  <si>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</si>
  <si>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</si>
  <si>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</si>
  <si>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</si>
  <si>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</si>
  <si>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</si>
  <si>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</si>
  <si>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</si>
  <si>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</si>
  <si>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</si>
  <si>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</si>
  <si>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</si>
  <si>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</si>
  <si>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</si>
  <si>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</si>
  <si>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</si>
  <si>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</si>
  <si>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</si>
  <si>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</si>
  <si>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</si>
  <si>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</si>
  <si>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</si>
  <si>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</si>
  <si>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</si>
  <si>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</si>
  <si>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</si>
  <si>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</si>
  <si>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</si>
  <si>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</si>
  <si>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</si>
  <si>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</si>
  <si>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</si>
  <si>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</si>
  <si>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</si>
  <si>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</si>
  <si>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</si>
  <si>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</si>
  <si>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</si>
  <si>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</si>
  <si>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</si>
  <si>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</si>
  <si>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</si>
  <si>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</si>
  <si>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</si>
  <si>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</si>
  <si>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</si>
  <si>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</si>
  <si>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</si>
  <si>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</si>
  <si>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</si>
  <si>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</si>
  <si>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</si>
  <si>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</si>
  <si>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</si>
  <si>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</si>
  <si>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</si>
  <si>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</si>
  <si>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</si>
  <si>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</si>
  <si>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</si>
  <si>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</si>
  <si>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</si>
  <si>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</si>
  <si>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</si>
  <si>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</si>
  <si>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</si>
  <si>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</si>
  <si>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</si>
  <si>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</si>
  <si>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</si>
  <si>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</si>
  <si>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</si>
  <si>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</si>
  <si>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</si>
  <si>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</si>
  <si>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</si>
  <si>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</si>
  <si>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</si>
  <si>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</si>
  <si>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</si>
  <si>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</si>
  <si>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</si>
  <si>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</si>
  <si>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</si>
  <si>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</si>
  <si>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</si>
  <si>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</si>
  <si>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</si>
  <si>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</si>
  <si>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</si>
  <si>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</si>
  <si>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</si>
  <si>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</si>
  <si>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</si>
  <si>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</si>
  <si>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</si>
  <si>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</si>
  <si>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</si>
  <si>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</si>
  <si>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</si>
  <si>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</si>
  <si>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</si>
  <si>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</si>
  <si>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</si>
  <si>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</si>
  <si>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</si>
  <si>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</si>
  <si>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</si>
  <si>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</si>
  <si>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</si>
  <si>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</si>
  <si>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</si>
  <si>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</si>
  <si>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</si>
  <si>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</si>
  <si>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</si>
  <si>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</si>
  <si>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</si>
  <si>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</si>
  <si>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</si>
  <si>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</si>
  <si>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</si>
  <si>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</si>
  <si>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</si>
  <si>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</si>
  <si>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</si>
  <si>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</si>
  <si>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</si>
  <si>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</si>
  <si>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</si>
  <si>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</si>
  <si>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</si>
  <si>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</si>
  <si>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</si>
  <si>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</si>
  <si>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</si>
  <si>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</si>
  <si>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</si>
  <si>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</si>
  <si>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</si>
  <si>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</si>
  <si>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</si>
  <si>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</si>
  <si>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</si>
  <si>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</si>
  <si>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</si>
  <si>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</si>
  <si>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</si>
  <si>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</si>
  <si>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</si>
  <si>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</si>
  <si>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</si>
  <si>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</si>
  <si>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</si>
  <si>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</si>
  <si>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</si>
  <si>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</si>
  <si>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</si>
  <si>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</si>
  <si>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</si>
  <si>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</si>
  <si>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</si>
  <si>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</si>
  <si>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</si>
  <si>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</si>
  <si>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</si>
  <si>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</si>
  <si>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</si>
  <si>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</si>
  <si>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</si>
  <si>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</si>
  <si>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</si>
  <si>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</si>
  <si>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</si>
  <si>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</si>
  <si>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</si>
  <si>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</si>
  <si>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</si>
  <si>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</si>
  <si>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</si>
  <si>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</si>
  <si>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</si>
  <si>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</si>
  <si>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</si>
  <si>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</si>
  <si>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</si>
  <si>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</si>
  <si>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</si>
  <si>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</si>
  <si>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</si>
  <si>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</si>
  <si>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</si>
  <si>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</si>
  <si>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</si>
  <si>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</si>
  <si>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</si>
  <si>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</si>
  <si>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</si>
  <si>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</si>
  <si>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</si>
  <si>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</si>
  <si>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</si>
  <si>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</si>
  <si>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</si>
  <si>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</si>
  <si>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</si>
  <si>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</si>
  <si>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</si>
  <si>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</si>
  <si>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</si>
  <si>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</si>
  <si>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</si>
  <si>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</si>
  <si>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</si>
  <si>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</si>
  <si>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</si>
  <si>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</si>
  <si>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</si>
  <si>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</si>
  <si>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</si>
  <si>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</si>
  <si>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</si>
  <si>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</si>
  <si>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</si>
  <si>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</si>
  <si>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</si>
  <si>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</si>
  <si>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</si>
  <si>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</si>
  <si>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</si>
  <si>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</si>
  <si>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</si>
  <si>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</si>
  <si>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</si>
  <si>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</si>
  <si>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</si>
  <si>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</si>
  <si>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</si>
  <si>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</si>
  <si>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</si>
  <si>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</si>
  <si>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</si>
  <si>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</si>
  <si>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</si>
  <si>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</si>
  <si>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</si>
  <si>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</si>
  <si>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</si>
  <si>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</si>
  <si>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</si>
  <si>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</si>
  <si>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</si>
  <si>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</si>
  <si>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</si>
  <si>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</si>
  <si>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</si>
  <si>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</si>
  <si>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</si>
  <si>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</si>
  <si>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</si>
  <si>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</si>
  <si>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</si>
  <si>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</si>
  <si>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</si>
  <si>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</si>
  <si>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</si>
  <si>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</si>
  <si>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</si>
  <si>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</si>
  <si>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</si>
  <si>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</si>
  <si>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</si>
  <si>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</si>
  <si>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</si>
  <si>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</si>
  <si>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</si>
  <si>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</si>
  <si>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</si>
  <si>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</si>
  <si>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</si>
  <si>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</si>
  <si>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</si>
  <si>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</si>
  <si>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</si>
  <si>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</si>
  <si>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</si>
  <si>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</si>
  <si>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</si>
  <si>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</si>
  <si>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</si>
  <si>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</si>
  <si>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</si>
  <si>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</si>
  <si>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</si>
  <si>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</si>
  <si>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</si>
  <si>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</si>
  <si>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</si>
  <si>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</si>
  <si>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</si>
  <si>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</si>
  <si>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</si>
  <si>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</si>
  <si>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</si>
  <si>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</si>
  <si>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</si>
  <si>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</si>
  <si>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</si>
  <si>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</si>
  <si>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</si>
  <si>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</si>
  <si>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</si>
  <si>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</si>
  <si>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</si>
  <si>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</si>
  <si>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</si>
  <si>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</si>
  <si>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</si>
  <si>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</si>
  <si>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</si>
  <si>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</si>
  <si>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</si>
  <si>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</si>
  <si>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</si>
  <si>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</si>
  <si>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</si>
  <si>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</si>
  <si>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</si>
  <si>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</si>
  <si>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</si>
  <si>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</si>
  <si>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</si>
  <si>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</si>
  <si>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</si>
  <si>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</si>
  <si>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</si>
  <si>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</si>
  <si>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</si>
  <si>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</si>
  <si>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</si>
  <si>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</si>
  <si>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</si>
  <si>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</si>
  <si>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</si>
  <si>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</si>
  <si>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</si>
  <si>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</si>
  <si>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</si>
  <si>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</si>
  <si>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</si>
  <si>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</si>
  <si>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</si>
  <si>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</si>
  <si>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</si>
  <si>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</si>
  <si>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</si>
  <si>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</si>
  <si>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</si>
  <si>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</si>
  <si>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</si>
  <si>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</si>
  <si>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</si>
  <si>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</si>
  <si>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</si>
  <si>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</si>
  <si>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</si>
  <si>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</si>
  <si>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</si>
  <si>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</si>
  <si>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</si>
  <si>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</si>
  <si>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</si>
  <si>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</si>
  <si>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</si>
  <si>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</si>
  <si>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</si>
  <si>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</si>
  <si>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</si>
  <si>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</si>
  <si>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</si>
  <si>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</si>
  <si>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</si>
  <si>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</si>
  <si>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</si>
  <si>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</si>
  <si>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</si>
  <si>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</si>
  <si>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</si>
  <si>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</si>
  <si>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</si>
  <si>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</si>
  <si>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</si>
  <si>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</si>
  <si>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</si>
  <si>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</si>
  <si>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</si>
  <si>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</si>
  <si>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</si>
  <si>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</si>
  <si>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</si>
  <si>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</si>
  <si>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</si>
  <si>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</si>
  <si>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</si>
  <si>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</si>
  <si>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</si>
  <si>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</si>
  <si>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</si>
  <si>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</si>
  <si>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</si>
  <si>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</si>
  <si>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</si>
  <si>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</si>
  <si>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</si>
  <si>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</si>
  <si>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</si>
  <si>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</si>
  <si>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</si>
  <si>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</si>
  <si>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</si>
  <si>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</si>
  <si>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</si>
  <si>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</si>
  <si>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</si>
  <si>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</si>
  <si>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</si>
  <si>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</si>
  <si>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</si>
  <si>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</si>
  <si>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</si>
  <si>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</si>
  <si>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</si>
  <si>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</si>
  <si>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</si>
  <si>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</si>
  <si>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</si>
  <si>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</si>
  <si>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</si>
  <si>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</si>
  <si>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</si>
  <si>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</si>
  <si>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</si>
  <si>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</si>
  <si>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</si>
  <si>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</si>
  <si>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</si>
  <si>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</si>
  <si>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</si>
  <si>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</si>
  <si>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</si>
  <si>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</si>
  <si>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</si>
  <si>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</si>
  <si>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</si>
  <si>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</si>
  <si>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</si>
  <si>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</si>
  <si>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</si>
  <si>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</si>
  <si>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</si>
  <si>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</si>
  <si>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</si>
  <si>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</si>
  <si>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</si>
  <si>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</si>
  <si>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</si>
  <si>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</si>
  <si>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</si>
  <si>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</si>
  <si>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</si>
  <si>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</si>
  <si>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</si>
  <si>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</si>
  <si>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</si>
  <si>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</si>
  <si>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</si>
  <si>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</si>
  <si>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</si>
  <si>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</si>
  <si>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</si>
  <si>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</si>
  <si>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</si>
  <si>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</si>
  <si>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</si>
  <si>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</si>
  <si>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</si>
  <si>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</si>
  <si>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</si>
  <si>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</si>
  <si>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</si>
  <si>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</si>
  <si>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</si>
  <si>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</si>
  <si>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</si>
  <si>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</si>
  <si>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</si>
  <si>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</si>
  <si>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</si>
  <si>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</si>
  <si>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</si>
  <si>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</si>
  <si>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</si>
  <si>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</si>
  <si>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</si>
  <si>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</si>
  <si>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</si>
  <si>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</si>
  <si>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</si>
  <si>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</si>
  <si>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</si>
  <si>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</si>
  <si>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</si>
  <si>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</si>
  <si>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</si>
  <si>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</si>
  <si>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</si>
  <si>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</si>
  <si>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</si>
  <si>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</si>
  <si>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</si>
  <si>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</si>
  <si>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</si>
  <si>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</si>
  <si>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</si>
  <si>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</si>
  <si>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</si>
  <si>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</si>
  <si>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</si>
  <si>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</si>
  <si>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</si>
  <si>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</si>
  <si>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</si>
  <si>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</si>
  <si>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</si>
  <si>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</si>
  <si>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</si>
  <si>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</si>
  <si>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</si>
  <si>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</si>
  <si>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</si>
  <si>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</si>
  <si>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</si>
  <si>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</si>
  <si>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</si>
  <si>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</si>
  <si>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</si>
  <si>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</si>
  <si>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</si>
  <si>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</si>
  <si>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</si>
  <si>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</si>
  <si>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</si>
  <si>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</si>
  <si>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</si>
  <si>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</si>
  <si>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</si>
  <si>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</si>
  <si>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</si>
  <si>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</si>
  <si>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</si>
  <si>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</si>
  <si>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</si>
  <si>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</si>
  <si>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</si>
  <si>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</si>
  <si>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</si>
  <si>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</si>
  <si>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</si>
  <si>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</si>
  <si>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</si>
  <si>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</si>
  <si>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</si>
  <si>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</si>
  <si>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</si>
  <si>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</si>
  <si>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</si>
  <si>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</si>
  <si>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</si>
  <si>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</si>
  <si>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</si>
  <si>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</si>
  <si>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</si>
  <si>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</si>
  <si>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</si>
  <si>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</si>
  <si>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</si>
  <si>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</si>
  <si>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</si>
  <si>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</si>
  <si>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</si>
  <si>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</si>
  <si>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</si>
  <si>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</si>
  <si>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</si>
  <si>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</si>
  <si>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</si>
  <si>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</si>
  <si>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</si>
  <si>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</si>
  <si>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</si>
  <si>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</si>
  <si>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</si>
  <si>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</si>
  <si>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</si>
  <si>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</si>
  <si>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</si>
  <si>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</si>
  <si>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</si>
  <si>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</si>
  <si>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</si>
  <si>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</si>
  <si>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</si>
  <si>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</si>
  <si>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</si>
  <si>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</si>
  <si>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</si>
  <si>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</si>
  <si>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</si>
  <si>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</si>
  <si>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</si>
  <si>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</si>
  <si>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</si>
  <si>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</si>
  <si>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</si>
  <si>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</si>
  <si>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</si>
  <si>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</si>
  <si>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</si>
  <si>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</si>
  <si>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</si>
  <si>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</si>
  <si>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</si>
  <si>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</si>
  <si>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</si>
  <si>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</si>
  <si>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</si>
  <si>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</si>
  <si>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</si>
  <si>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</si>
  <si>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</si>
  <si>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</si>
  <si>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</si>
  <si>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</si>
  <si>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</si>
  <si>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</si>
  <si>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</si>
  <si>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</si>
  <si>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</si>
  <si>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</si>
  <si>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</si>
  <si>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</si>
  <si>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</si>
  <si>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</si>
  <si>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</si>
  <si>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</si>
  <si>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</si>
  <si>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</si>
  <si>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</si>
  <si>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</si>
  <si>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</si>
  <si>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</si>
  <si>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</si>
  <si>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</si>
  <si>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</si>
  <si>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</si>
  <si>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</si>
  <si>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</si>
  <si>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</si>
  <si>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</si>
  <si>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</si>
  <si>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</si>
  <si>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</si>
  <si>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</si>
  <si>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</si>
  <si>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</si>
  <si>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</si>
  <si>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</si>
  <si>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</si>
  <si>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</si>
  <si>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</si>
  <si>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</si>
  <si>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</si>
  <si>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</si>
  <si>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</si>
  <si>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</si>
  <si>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</si>
  <si>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</si>
  <si>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</si>
  <si>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</si>
  <si>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</si>
  <si>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</si>
  <si>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</si>
  <si>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</si>
  <si>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</si>
  <si>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</si>
  <si>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</si>
  <si>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</si>
  <si>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</si>
  <si>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</si>
  <si>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</si>
  <si>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</si>
  <si>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</si>
  <si>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</si>
  <si>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</si>
  <si>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</si>
  <si>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</si>
  <si>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</si>
  <si>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</si>
  <si>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</si>
  <si>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</si>
  <si>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</si>
  <si>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</si>
  <si>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</si>
  <si>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</si>
  <si>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</si>
  <si>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</si>
  <si>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</si>
  <si>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</si>
  <si>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</si>
  <si>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</si>
  <si>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</si>
  <si>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</si>
  <si>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</si>
  <si>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</si>
  <si>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</si>
  <si>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</si>
  <si>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</si>
  <si>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</si>
  <si>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</si>
  <si>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</si>
  <si>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</si>
  <si>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</si>
  <si>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</si>
  <si>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</si>
  <si>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</si>
  <si>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</si>
  <si>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</si>
  <si>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</si>
  <si>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</si>
  <si>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</si>
  <si>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</si>
  <si>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</si>
  <si>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</si>
  <si>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</si>
  <si>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</si>
  <si>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</si>
  <si>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</si>
  <si>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</si>
  <si>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</si>
  <si>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</si>
  <si>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</si>
  <si>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</si>
  <si>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</si>
  <si>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</si>
  <si>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</si>
  <si>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</si>
  <si>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</si>
  <si>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</si>
  <si>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</si>
  <si>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</si>
  <si>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</si>
  <si>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</si>
  <si>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</si>
  <si>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</si>
  <si>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</si>
  <si>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</si>
  <si>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</si>
  <si>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</si>
  <si>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</si>
  <si>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</si>
  <si>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</si>
  <si>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</si>
  <si>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</si>
  <si>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</si>
  <si>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</si>
  <si>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</si>
  <si>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</si>
  <si>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</si>
  <si>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</si>
  <si>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</si>
  <si>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</si>
  <si>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</si>
  <si>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</si>
  <si>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</si>
  <si>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</si>
  <si>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</si>
  <si>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</si>
  <si>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</si>
  <si>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</si>
  <si>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</si>
  <si>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</si>
  <si>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</si>
  <si>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</si>
  <si>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</si>
  <si>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</si>
  <si>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</si>
  <si>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</si>
  <si>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</si>
  <si>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</si>
  <si>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</si>
  <si>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</si>
  <si>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</si>
  <si>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</si>
  <si>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</si>
  <si>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</si>
  <si>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</si>
  <si>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</si>
  <si>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</si>
  <si>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</si>
  <si>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</si>
  <si>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</si>
  <si>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</si>
  <si>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</si>
  <si>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</si>
  <si>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</si>
  <si>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</si>
  <si>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</si>
  <si>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</si>
  <si>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</si>
  <si>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</si>
  <si>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</si>
  <si>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</si>
  <si>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</si>
  <si>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</si>
  <si>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</si>
  <si>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</si>
  <si>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</si>
  <si>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</si>
  <si>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</si>
  <si>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</si>
  <si>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</si>
  <si>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</si>
  <si>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</si>
  <si>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</si>
  <si>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</si>
  <si>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</si>
  <si>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</si>
  <si>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</si>
  <si>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</si>
  <si>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</si>
  <si>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</si>
  <si>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</si>
  <si>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</si>
  <si>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</si>
  <si>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</si>
  <si>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</si>
  <si>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</si>
  <si>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</si>
  <si>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</si>
  <si>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</si>
  <si>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</si>
  <si>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</si>
  <si>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</si>
  <si>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</si>
  <si>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</si>
  <si>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</si>
  <si>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</si>
  <si>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</si>
  <si>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</si>
  <si>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</si>
  <si>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</si>
  <si>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</si>
  <si>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</si>
  <si>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</si>
  <si>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</si>
  <si>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</si>
  <si>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</si>
  <si>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</si>
  <si>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</si>
  <si>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</si>
  <si>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</si>
  <si>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</si>
  <si>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</si>
  <si>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</si>
  <si>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</si>
  <si>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</si>
  <si>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</si>
  <si>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</si>
  <si>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</si>
  <si>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</si>
  <si>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</si>
  <si>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</si>
  <si>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</si>
  <si>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</si>
  <si>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</si>
  <si>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</si>
  <si>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</si>
  <si>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</si>
  <si>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</si>
  <si>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</si>
  <si>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</si>
  <si>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</si>
  <si>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</si>
  <si>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</si>
  <si>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</si>
  <si>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</si>
  <si>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</si>
  <si>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</si>
  <si>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</si>
  <si>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</si>
  <si>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</si>
  <si>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</si>
  <si>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</si>
  <si>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</si>
  <si>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</si>
  <si>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</si>
  <si>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</si>
  <si>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</si>
  <si>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</si>
  <si>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</si>
  <si>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</si>
  <si>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</si>
  <si>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</si>
  <si>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</si>
  <si>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</si>
  <si>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</si>
  <si>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</si>
  <si>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</si>
  <si>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</si>
  <si>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</si>
  <si>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</si>
  <si>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</si>
  <si>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</si>
  <si>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</si>
  <si>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</si>
  <si>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</si>
  <si>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</si>
  <si>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</si>
  <si>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</si>
  <si>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</si>
  <si>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</si>
  <si>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</si>
  <si>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</si>
  <si>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</si>
  <si>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</si>
  <si>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</si>
  <si>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</si>
  <si>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</si>
  <si>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</si>
  <si>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</si>
  <si>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</si>
  <si>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</si>
  <si>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</si>
  <si>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</si>
  <si>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</si>
  <si>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</si>
  <si>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</si>
  <si>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</si>
  <si>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</si>
  <si>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</si>
  <si>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</si>
  <si>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</si>
  <si>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</si>
  <si>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</si>
  <si>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</si>
  <si>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</si>
  <si>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</si>
  <si>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</si>
  <si>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</si>
  <si>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</si>
  <si>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</si>
  <si>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</si>
  <si>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</si>
  <si>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</si>
  <si>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</si>
  <si>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</si>
  <si>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</si>
  <si>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</si>
  <si>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</si>
  <si>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</si>
  <si>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</si>
  <si>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</si>
  <si>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</si>
  <si>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</si>
  <si>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</si>
  <si>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</si>
  <si>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</si>
  <si>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</si>
  <si>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</si>
  <si>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</si>
  <si>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</si>
  <si>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</si>
  <si>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</si>
  <si>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</si>
  <si>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</si>
  <si>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</si>
  <si>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</si>
  <si>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</si>
  <si>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</si>
  <si>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</si>
  <si>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</si>
  <si>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</si>
  <si>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</si>
  <si>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</si>
  <si>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</si>
  <si>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</si>
  <si>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</si>
  <si>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</si>
  <si>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</si>
  <si>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</si>
  <si>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</si>
  <si>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</si>
  <si>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</si>
  <si>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</si>
  <si>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</si>
  <si>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</si>
  <si>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</si>
  <si>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</si>
  <si>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</si>
  <si>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</si>
  <si>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</si>
  <si>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</si>
  <si>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</si>
  <si>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</si>
  <si>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</si>
  <si>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</si>
  <si>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</si>
  <si>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</si>
  <si>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</si>
  <si>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</si>
  <si>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</si>
  <si>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</si>
  <si>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</si>
  <si>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</si>
  <si>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</si>
  <si>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</si>
  <si>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</si>
  <si>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</si>
  <si>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</si>
  <si>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</si>
  <si>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</si>
  <si>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</si>
  <si>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</si>
  <si>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</si>
  <si>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</si>
  <si>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</si>
  <si>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</si>
  <si>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</si>
  <si>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</si>
  <si>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</si>
  <si>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</si>
  <si>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</si>
  <si>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</si>
  <si>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</si>
  <si>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</si>
  <si>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</si>
  <si>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</si>
  <si>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</si>
  <si>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</si>
  <si>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</si>
  <si>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</si>
  <si>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</si>
  <si>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</si>
  <si>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</si>
  <si>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</si>
  <si>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</si>
  <si>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</si>
  <si>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</si>
  <si>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</si>
  <si>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</si>
  <si>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</si>
  <si>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</si>
  <si>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</si>
  <si>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</si>
  <si>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</si>
  <si>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</si>
  <si>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</si>
  <si>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</si>
  <si>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</si>
  <si>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</si>
  <si>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</si>
  <si>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</si>
  <si>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</si>
  <si>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</si>
  <si>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</si>
  <si>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</si>
  <si>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</si>
  <si>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</si>
  <si>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</si>
  <si>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</si>
  <si>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</si>
  <si>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</si>
  <si>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</si>
  <si>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</si>
  <si>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</si>
  <si>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</si>
  <si>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</si>
  <si>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</si>
  <si>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</si>
  <si>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</si>
  <si>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</si>
  <si>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</si>
  <si>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</si>
  <si>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</si>
  <si>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</si>
  <si>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</si>
  <si>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</si>
  <si>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</si>
  <si>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</si>
  <si>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</si>
  <si>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</si>
  <si>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</si>
  <si>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</si>
  <si>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</si>
  <si>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</si>
  <si>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</si>
  <si>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</si>
  <si>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</si>
  <si>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</si>
  <si>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</si>
  <si>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</si>
  <si>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</si>
  <si>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</si>
  <si>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</si>
  <si>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</si>
  <si>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</si>
  <si>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</si>
  <si>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</si>
  <si>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</si>
  <si>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</si>
  <si>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</si>
  <si>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</si>
  <si>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</si>
  <si>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</si>
  <si>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</si>
  <si>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</si>
  <si>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</si>
  <si>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</si>
  <si>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</si>
  <si>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</si>
  <si>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</si>
  <si>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</si>
  <si>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</si>
  <si>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</si>
  <si>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</si>
  <si>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</si>
  <si>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</si>
  <si>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</si>
  <si>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</si>
  <si>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</si>
  <si>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</si>
  <si>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</si>
  <si>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</si>
  <si>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</si>
  <si>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</si>
  <si>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</si>
  <si>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</si>
  <si>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</si>
  <si>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</si>
  <si>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</si>
  <si>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</si>
  <si>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</si>
  <si>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</si>
  <si>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</si>
  <si>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</si>
  <si>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</si>
  <si>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</si>
  <si>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</si>
  <si>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</si>
  <si>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</si>
  <si>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</si>
  <si>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</si>
  <si>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</si>
  <si>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</si>
  <si>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</si>
  <si>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</si>
  <si>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</si>
  <si>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</si>
  <si>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</si>
  <si>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</si>
  <si>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</si>
  <si>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</si>
  <si>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</si>
  <si>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</si>
  <si>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</si>
  <si>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</si>
  <si>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</si>
  <si>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</si>
  <si>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</si>
  <si>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</si>
  <si>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</si>
  <si>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</si>
  <si>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</si>
  <si>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</si>
  <si>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</si>
  <si>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</si>
  <si>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</si>
  <si>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</si>
  <si>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</si>
  <si>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</si>
  <si>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</si>
  <si>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</si>
  <si>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</si>
  <si>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</si>
  <si>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</si>
  <si>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</si>
  <si>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</si>
  <si>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</si>
  <si>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</si>
  <si>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</si>
  <si>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</si>
  <si>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</si>
  <si>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</si>
  <si>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</si>
  <si>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</si>
  <si>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</si>
  <si>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</si>
  <si>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</si>
  <si>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</si>
  <si>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</si>
  <si>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</si>
  <si>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</si>
  <si>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</si>
  <si>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</si>
  <si>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</si>
  <si>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</si>
  <si>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</si>
  <si>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</si>
  <si>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</si>
  <si>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</si>
  <si>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</si>
  <si>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</si>
  <si>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</si>
  <si>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</si>
  <si>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</si>
  <si>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</si>
  <si>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</si>
  <si>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</si>
  <si>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</si>
  <si>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</si>
  <si>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</si>
  <si>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</si>
  <si>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</si>
  <si>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</si>
  <si>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</si>
  <si>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</si>
  <si>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</si>
  <si>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</si>
  <si>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</si>
  <si>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</si>
  <si>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</si>
  <si>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</si>
  <si>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</si>
  <si>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</si>
  <si>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</si>
  <si>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</si>
  <si>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</si>
  <si>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</si>
  <si>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</si>
  <si>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</si>
  <si>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</si>
  <si>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</si>
  <si>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</si>
  <si>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</si>
  <si>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</si>
  <si>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</si>
  <si>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</si>
  <si>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</si>
  <si>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</si>
  <si>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</si>
  <si>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</si>
  <si>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</si>
  <si>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</si>
  <si>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</si>
  <si>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</si>
  <si>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</si>
  <si>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</si>
  <si>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</si>
  <si>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</si>
  <si>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</si>
  <si>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</si>
  <si>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</si>
  <si>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</si>
  <si>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</si>
  <si>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</si>
  <si>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</si>
  <si>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</si>
  <si>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</si>
  <si>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</si>
  <si>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</si>
  <si>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</si>
  <si>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</si>
  <si>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</si>
  <si>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</si>
  <si>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</si>
  <si>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</si>
  <si>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</si>
  <si>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</si>
  <si>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</si>
  <si>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</si>
  <si>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</si>
  <si>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</si>
  <si>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</si>
  <si>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</si>
  <si>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</si>
  <si>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</si>
  <si>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</si>
  <si>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</si>
  <si>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</si>
  <si>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</si>
  <si>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</si>
  <si>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</si>
  <si>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</si>
  <si>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</si>
  <si>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</si>
  <si>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</si>
  <si>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</si>
  <si>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</si>
  <si>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</si>
  <si>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</si>
  <si>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</si>
  <si>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</si>
  <si>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</si>
  <si>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</si>
  <si>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</si>
  <si>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</si>
  <si>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</si>
  <si>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</si>
  <si>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</si>
  <si>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</si>
  <si>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</si>
  <si>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</si>
  <si>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</si>
  <si>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</si>
  <si>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</si>
  <si>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</si>
  <si>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</si>
  <si>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</si>
  <si>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</si>
  <si>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</si>
  <si>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</si>
  <si>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</si>
  <si>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</si>
  <si>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</si>
  <si>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</si>
  <si>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</si>
  <si>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</si>
  <si>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</si>
  <si>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</si>
  <si>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</si>
  <si>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</si>
  <si>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</si>
  <si>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</si>
  <si>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</si>
  <si>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</si>
  <si>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</si>
  <si>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</si>
  <si>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</si>
  <si>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</si>
  <si>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</si>
  <si>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</si>
  <si>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</si>
  <si>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</si>
  <si>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</si>
  <si>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</si>
  <si>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</si>
  <si>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</si>
  <si>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</si>
  <si>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</si>
  <si>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</si>
  <si>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</si>
  <si>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</si>
  <si>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</si>
  <si>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</si>
  <si>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</si>
  <si>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</si>
  <si>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</si>
  <si>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</si>
  <si>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</si>
  <si>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</si>
  <si>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</si>
  <si>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</si>
  <si>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</si>
  <si>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</si>
  <si>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</si>
  <si>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</si>
  <si>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</si>
  <si>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</si>
  <si>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</si>
  <si>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</si>
  <si>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</si>
  <si>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</si>
  <si>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</si>
  <si>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</si>
  <si>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</si>
  <si>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</si>
  <si>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</si>
  <si>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</si>
  <si>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</si>
  <si>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</si>
  <si>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</si>
  <si>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</si>
  <si>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</si>
  <si>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</si>
  <si>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</si>
  <si>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</si>
  <si>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</si>
  <si>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</si>
  <si>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</si>
  <si>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</si>
  <si>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</si>
  <si>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</si>
  <si>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</si>
  <si>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</si>
  <si>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</si>
  <si>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</si>
  <si>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</si>
  <si>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</si>
  <si>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</si>
  <si>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</si>
  <si>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</si>
  <si>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</si>
  <si>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</si>
  <si>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</si>
  <si>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</si>
  <si>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</si>
  <si>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</si>
  <si>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</si>
  <si>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</si>
  <si>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</si>
  <si>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</si>
  <si>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</si>
  <si>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</si>
  <si>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</si>
  <si>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</si>
  <si>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</si>
  <si>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</si>
  <si>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</si>
  <si>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</si>
  <si>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</si>
  <si>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</si>
  <si>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</si>
  <si>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</si>
  <si>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</si>
  <si>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</si>
  <si>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</si>
  <si>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</si>
  <si>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</si>
  <si>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</si>
  <si>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</si>
  <si>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</si>
  <si>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</si>
  <si>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</si>
  <si>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</si>
  <si>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</si>
  <si>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</si>
  <si>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</si>
  <si>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</si>
  <si>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</si>
  <si>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</si>
  <si>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</si>
  <si>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</si>
  <si>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</si>
  <si>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</si>
  <si>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</si>
  <si>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</si>
  <si>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</si>
  <si>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</si>
  <si>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</si>
  <si>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</si>
  <si>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</si>
  <si>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</si>
  <si>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</si>
  <si>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</si>
  <si>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</si>
  <si>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</si>
  <si>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</si>
  <si>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</si>
  <si>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</si>
  <si>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</si>
  <si>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</si>
  <si>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</si>
  <si>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</si>
  <si>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</si>
  <si>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</si>
  <si>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</si>
  <si>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</si>
  <si>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</si>
  <si>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</si>
  <si>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</si>
  <si>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</si>
  <si>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</si>
  <si>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</si>
  <si>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</si>
  <si>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</si>
  <si>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</si>
  <si>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</si>
  <si>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</si>
  <si>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</si>
  <si>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</si>
  <si>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</si>
  <si>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</si>
  <si>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</si>
  <si>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</si>
  <si>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</si>
  <si>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</si>
  <si>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</si>
  <si>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</si>
  <si>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</si>
  <si>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</si>
  <si>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</si>
  <si>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</si>
  <si>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</si>
  <si>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</si>
  <si>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</si>
  <si>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</si>
  <si>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</si>
  <si>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</si>
  <si>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</si>
  <si>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</si>
  <si>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</si>
  <si>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</si>
  <si>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</si>
  <si>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</si>
  <si>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</si>
  <si>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</si>
  <si>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</si>
  <si>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</si>
  <si>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</si>
  <si>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</si>
  <si>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</si>
  <si>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</si>
  <si>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</si>
  <si>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</si>
  <si>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</si>
  <si>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</si>
  <si>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</si>
  <si>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</si>
  <si>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</si>
  <si>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</si>
  <si>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</si>
  <si>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</si>
  <si>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</si>
  <si>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</si>
  <si>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</si>
  <si>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</si>
  <si>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</si>
  <si>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</si>
  <si>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</si>
  <si>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</si>
  <si>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</si>
  <si>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</si>
  <si>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</si>
  <si>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</si>
  <si>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</si>
  <si>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</si>
  <si>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</si>
  <si>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</si>
  <si>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</si>
  <si>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</si>
  <si>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</si>
  <si>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</si>
  <si>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</si>
  <si>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</si>
  <si>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</si>
  <si>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</si>
  <si>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</si>
  <si>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</si>
  <si>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</si>
  <si>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</si>
  <si>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</si>
  <si>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</si>
  <si>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</si>
  <si>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</si>
  <si>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</si>
  <si>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</si>
  <si>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</si>
  <si>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</si>
  <si>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</si>
  <si>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</si>
  <si>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</si>
  <si>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</si>
  <si>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</si>
  <si>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</si>
  <si>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</si>
  <si>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</si>
  <si>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</si>
  <si>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</si>
  <si>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</si>
  <si>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</si>
  <si>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</si>
  <si>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</si>
  <si>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</si>
  <si>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</si>
  <si>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</si>
  <si>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</si>
  <si>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</si>
  <si>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</si>
  <si>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</si>
  <si>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</si>
  <si>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</si>
  <si>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</si>
  <si>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</si>
  <si>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</si>
  <si>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</si>
  <si>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</si>
  <si>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</si>
  <si>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</si>
  <si>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</si>
  <si>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</si>
  <si>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</si>
  <si>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</si>
  <si>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</si>
  <si>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</si>
  <si>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</si>
  <si>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</si>
  <si>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</si>
  <si>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</si>
  <si>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</si>
  <si>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</si>
  <si>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</si>
  <si>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</si>
  <si>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</si>
  <si>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</si>
  <si>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</si>
  <si>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</si>
  <si>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</si>
  <si>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</si>
  <si>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</si>
  <si>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</si>
  <si>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</si>
  <si>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</si>
  <si>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</si>
  <si>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</si>
  <si>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</si>
  <si>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</si>
  <si>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</si>
  <si>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</si>
  <si>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</si>
  <si>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</si>
  <si>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</si>
  <si>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</si>
  <si>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</si>
  <si>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</si>
  <si>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</si>
  <si>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</si>
  <si>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</si>
  <si>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</si>
  <si>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</si>
  <si>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</si>
  <si>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</si>
  <si>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</si>
  <si>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</si>
  <si>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</si>
  <si>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</si>
  <si>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</si>
  <si>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</si>
  <si>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</si>
  <si>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</si>
  <si>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</si>
  <si>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</si>
  <si>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</si>
  <si>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</si>
  <si>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</si>
  <si>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</si>
  <si>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</si>
  <si>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</si>
  <si>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</si>
  <si>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</si>
  <si>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</si>
  <si>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</si>
  <si>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</si>
  <si>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</si>
  <si>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</si>
  <si>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</si>
  <si>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</si>
  <si>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</si>
  <si>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</si>
  <si>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</si>
  <si>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</si>
  <si>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</si>
  <si>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</si>
  <si>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</si>
  <si>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</si>
  <si>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</si>
  <si>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</si>
  <si>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</si>
  <si>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</si>
  <si>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</si>
  <si>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</si>
  <si>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</si>
  <si>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</si>
  <si>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</si>
  <si>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</si>
  <si>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</si>
  <si>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</si>
  <si>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</si>
  <si>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</si>
  <si>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</si>
  <si>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</si>
  <si>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</si>
  <si>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</si>
  <si>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</si>
  <si>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</si>
  <si>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</si>
  <si>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</si>
  <si>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</si>
  <si>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</si>
  <si>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</si>
  <si>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</si>
  <si>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</si>
  <si>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</si>
  <si>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</si>
  <si>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</si>
  <si>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</si>
  <si>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</si>
  <si>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</si>
  <si>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</si>
  <si>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</si>
  <si>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</si>
  <si>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</si>
  <si>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</si>
  <si>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</si>
  <si>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</si>
  <si>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</si>
  <si>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</si>
  <si>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</si>
  <si>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</si>
  <si>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</si>
  <si>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</si>
  <si>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</si>
  <si>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</si>
  <si>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</si>
  <si>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</si>
  <si>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</si>
  <si>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</si>
  <si>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</si>
  <si>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</si>
  <si>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</si>
  <si>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</si>
  <si>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</si>
  <si>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</si>
  <si>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</si>
  <si>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</si>
  <si>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</si>
  <si>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</si>
  <si>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</si>
  <si>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</si>
  <si>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</si>
  <si>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</si>
  <si>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</si>
  <si>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</si>
  <si>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</si>
  <si>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</si>
  <si>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</si>
  <si>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</si>
  <si>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</si>
  <si>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</si>
  <si>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</si>
  <si>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</si>
  <si>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</si>
  <si>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</si>
  <si>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</si>
  <si>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</si>
  <si>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</si>
  <si>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</si>
  <si>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</si>
  <si>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</si>
  <si>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</si>
  <si>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</si>
  <si>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</si>
  <si>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</si>
  <si>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</si>
  <si>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</si>
  <si>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</si>
  <si>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</si>
  <si>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</si>
  <si>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</si>
  <si>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</si>
  <si>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</si>
  <si>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</si>
  <si>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</si>
  <si>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</si>
  <si>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</si>
  <si>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</si>
  <si>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</si>
  <si>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</si>
  <si>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</si>
  <si>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</si>
  <si>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</si>
  <si>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</si>
  <si>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</si>
  <si>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</si>
  <si>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</si>
  <si>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</si>
  <si>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</si>
  <si>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</si>
  <si>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</si>
  <si>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</si>
  <si>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</si>
  <si>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</si>
  <si>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</si>
  <si>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</si>
  <si>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</si>
  <si>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</si>
  <si>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</si>
  <si>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</si>
  <si>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</si>
  <si>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</si>
  <si>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</si>
  <si>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</si>
  <si>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</si>
  <si>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</si>
  <si>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</si>
  <si>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</si>
  <si>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</si>
  <si>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</si>
  <si>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</si>
  <si>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</si>
  <si>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</si>
  <si>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</si>
  <si>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</si>
  <si>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</si>
  <si>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</si>
  <si>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</si>
  <si>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</si>
  <si>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</si>
  <si>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</si>
  <si>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</si>
  <si>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</si>
  <si>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</si>
  <si>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</si>
  <si>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</si>
  <si>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</si>
  <si>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</si>
  <si>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</si>
  <si>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</si>
  <si>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</si>
  <si>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</si>
  <si>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</si>
  <si>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</si>
  <si>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</si>
  <si>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</si>
  <si>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</si>
  <si>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</si>
  <si>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</si>
  <si>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</si>
  <si>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</si>
  <si>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</si>
  <si>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</si>
  <si>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</si>
  <si>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</si>
  <si>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</si>
  <si>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</si>
  <si>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</si>
  <si>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</si>
  <si>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</si>
  <si>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</si>
  <si>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</si>
  <si>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</si>
  <si>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</si>
  <si>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</si>
  <si>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</si>
  <si>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</si>
  <si>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</si>
  <si>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</si>
  <si>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</si>
  <si>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</si>
  <si>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</si>
  <si>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</si>
  <si>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</si>
  <si>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</si>
  <si>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</si>
  <si>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</si>
  <si>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</si>
  <si>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</si>
  <si>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</si>
  <si>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</si>
  <si>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</si>
  <si>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</si>
  <si>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</si>
  <si>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</si>
  <si>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</si>
  <si>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</si>
  <si>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</si>
  <si>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</si>
  <si>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</si>
  <si>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</si>
  <si>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</si>
  <si>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</si>
  <si>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</si>
  <si>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</si>
  <si>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</si>
  <si>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</si>
  <si>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</si>
  <si>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</si>
  <si>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</si>
  <si>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</si>
  <si>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</si>
  <si>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</si>
  <si>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</si>
  <si>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</si>
  <si>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</si>
  <si>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</si>
  <si>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</si>
  <si>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</si>
  <si>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</si>
  <si>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</si>
  <si>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</si>
  <si>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</si>
  <si>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</si>
  <si>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</si>
  <si>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</si>
  <si>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</si>
  <si>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</si>
  <si>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</si>
  <si>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</si>
  <si>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</si>
  <si>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</si>
  <si>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</si>
  <si>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</si>
  <si>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</si>
  <si>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</si>
  <si>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</si>
  <si>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</si>
  <si>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</si>
  <si>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</si>
  <si>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</si>
  <si>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</si>
  <si>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</si>
  <si>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</si>
  <si>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</si>
  <si>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</si>
  <si>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</si>
  <si>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</si>
  <si>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</si>
  <si>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</si>
  <si>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</si>
  <si>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</si>
  <si>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</si>
  <si>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</si>
  <si>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</si>
  <si>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</si>
  <si>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</si>
  <si>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</si>
  <si>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</si>
  <si>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</si>
  <si>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</si>
  <si>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</si>
  <si>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</si>
  <si>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</si>
  <si>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</si>
  <si>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</si>
  <si>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</si>
  <si>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</si>
  <si>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</si>
  <si>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</si>
  <si>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</si>
  <si>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</si>
  <si>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</si>
  <si>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</si>
  <si>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</si>
  <si>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</si>
  <si>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</si>
  <si>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</si>
  <si>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</si>
  <si>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</si>
  <si>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</si>
  <si>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</si>
  <si>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</si>
  <si>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</si>
  <si>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</si>
  <si>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</si>
  <si>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</si>
  <si>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</si>
  <si>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</si>
  <si>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</si>
  <si>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</si>
  <si>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</si>
  <si>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</si>
  <si>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</si>
  <si>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</si>
  <si>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</si>
  <si>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</si>
  <si>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</si>
  <si>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</si>
  <si>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</si>
  <si>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</si>
  <si>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</si>
  <si>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</si>
  <si>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</si>
  <si>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</si>
  <si>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</si>
  <si>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</si>
  <si>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</si>
  <si>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</si>
  <si>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</si>
  <si>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</si>
  <si>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</si>
  <si>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</si>
  <si>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</si>
  <si>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</si>
  <si>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</si>
  <si>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</si>
  <si>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</si>
  <si>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</si>
  <si>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</si>
  <si>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</si>
  <si>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</si>
  <si>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</si>
  <si>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</si>
  <si>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</si>
  <si>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</si>
  <si>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</si>
  <si>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</si>
  <si>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</si>
  <si>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</si>
  <si>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</si>
  <si>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</si>
  <si>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</si>
  <si>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</si>
  <si>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</si>
  <si>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</si>
  <si>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</si>
  <si>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</si>
  <si>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</si>
  <si>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</si>
  <si>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</si>
  <si>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</si>
  <si>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</si>
  <si>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</si>
  <si>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</si>
  <si>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</si>
  <si>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</si>
  <si>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</si>
  <si>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</si>
  <si>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</si>
  <si>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</si>
  <si>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</si>
  <si>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</si>
  <si>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</si>
  <si>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</si>
  <si>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</si>
  <si>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</si>
  <si>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</si>
  <si>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</si>
  <si>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</si>
  <si>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</si>
  <si>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</si>
  <si>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</si>
  <si>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</si>
  <si>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</si>
  <si>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</si>
  <si>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</si>
  <si>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</si>
  <si>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</si>
  <si>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</si>
  <si>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</si>
  <si>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</si>
  <si>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</si>
  <si>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</si>
  <si>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</si>
  <si>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</si>
  <si>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</si>
  <si>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</si>
  <si>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</si>
  <si>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</si>
  <si>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</si>
  <si>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</si>
  <si>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</si>
  <si>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</si>
  <si>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</si>
  <si>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</si>
  <si>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</si>
  <si>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</si>
  <si>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</si>
  <si>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</si>
  <si>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</si>
  <si>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</si>
  <si>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</si>
  <si>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</si>
  <si>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</si>
  <si>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</si>
  <si>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</si>
  <si>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</si>
  <si>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</si>
  <si>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</si>
  <si>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</si>
  <si>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</si>
  <si>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</si>
  <si>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</si>
  <si>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</si>
  <si>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</si>
  <si>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</si>
  <si>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</si>
  <si>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</si>
  <si>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</si>
  <si>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</si>
  <si>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</si>
  <si>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</si>
  <si>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</si>
  <si>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</si>
  <si>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</si>
  <si>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</si>
  <si>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</si>
  <si>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</si>
  <si>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</si>
  <si>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</si>
  <si>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</si>
  <si>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</si>
  <si>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</si>
  <si>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</si>
  <si>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</si>
  <si>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</si>
  <si>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</si>
  <si>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</si>
  <si>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</si>
  <si>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</si>
  <si>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</si>
  <si>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</si>
  <si>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</si>
  <si>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</si>
  <si>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</si>
  <si>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</si>
  <si>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</si>
  <si>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</si>
  <si>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</si>
  <si>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</si>
  <si>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</si>
  <si>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</si>
  <si>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</si>
  <si>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</si>
  <si>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</si>
  <si>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</si>
  <si>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</si>
  <si>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</si>
  <si>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</si>
  <si>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</si>
  <si>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</si>
  <si>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</si>
  <si>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</si>
  <si>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</si>
  <si>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</si>
  <si>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</si>
  <si>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</si>
  <si>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</si>
  <si>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</si>
  <si>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</si>
  <si>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</si>
  <si>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</si>
  <si>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</si>
  <si>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</si>
  <si>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</si>
  <si>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</si>
  <si>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</si>
  <si>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</si>
  <si>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</si>
  <si>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</si>
  <si>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</si>
  <si>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</si>
  <si>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</si>
  <si>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</si>
  <si>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</si>
  <si>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</si>
  <si>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</si>
  <si>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</si>
  <si>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</si>
  <si>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</si>
  <si>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</si>
  <si>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</si>
  <si>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</si>
  <si>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</si>
  <si>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</si>
  <si>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</si>
  <si>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</si>
  <si>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</si>
  <si>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</si>
  <si>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</si>
  <si>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</si>
  <si>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</si>
  <si>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</si>
  <si>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</si>
  <si>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</si>
  <si>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</si>
  <si>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</si>
  <si>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</si>
  <si>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</si>
  <si>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</si>
  <si>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</si>
  <si>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</si>
  <si>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</si>
  <si>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</si>
  <si>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</si>
  <si>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</si>
  <si>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</si>
  <si>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</si>
  <si>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</si>
  <si>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</si>
  <si>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</si>
  <si>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</si>
  <si>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</si>
  <si>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</si>
  <si>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</si>
  <si>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</si>
  <si>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</si>
  <si>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</si>
  <si>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</si>
  <si>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</si>
  <si>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</si>
  <si>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</si>
  <si>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</si>
  <si>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</si>
  <si>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</si>
  <si>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</si>
  <si>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</si>
  <si>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</si>
  <si>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</si>
  <si>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</si>
  <si>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</si>
  <si>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</si>
  <si>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</si>
  <si>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</si>
  <si>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</si>
  <si>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</si>
  <si>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</si>
  <si>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</si>
  <si>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</si>
  <si>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</si>
  <si>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</si>
  <si>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</si>
  <si>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</si>
  <si>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</si>
  <si>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</si>
  <si>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</si>
  <si>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</si>
  <si>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</si>
  <si>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</si>
  <si>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</si>
  <si>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</si>
  <si>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</si>
  <si>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</si>
  <si>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</si>
  <si>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</si>
  <si>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</si>
  <si>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</si>
  <si>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</si>
  <si>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</si>
  <si>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</si>
  <si>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</si>
  <si>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</si>
  <si>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</si>
  <si>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</si>
  <si>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</si>
  <si>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</si>
  <si>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</si>
  <si>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</si>
  <si>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</si>
  <si>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</si>
  <si>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</si>
  <si>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</si>
  <si>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</si>
  <si>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</si>
  <si>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</si>
  <si>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</si>
  <si>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</si>
  <si>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</si>
  <si>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</si>
  <si>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</si>
  <si>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</si>
  <si>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</si>
  <si>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</si>
  <si>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</si>
  <si>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</si>
  <si>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</si>
  <si>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</si>
  <si>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</si>
  <si>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</si>
  <si>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</si>
  <si>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</si>
  <si>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</si>
  <si>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</si>
  <si>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</si>
  <si>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</si>
  <si>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</si>
  <si>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</si>
  <si>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</si>
  <si>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</si>
  <si>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</si>
  <si>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</si>
  <si>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</si>
  <si>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</si>
  <si>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</si>
  <si>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</si>
  <si>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</si>
  <si>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</si>
  <si>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</si>
  <si>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</si>
  <si>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</si>
  <si>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</si>
  <si>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</si>
  <si>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</si>
  <si>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</si>
  <si>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</si>
  <si>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</si>
  <si>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</si>
  <si>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</si>
  <si>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</si>
  <si>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</si>
  <si>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</si>
  <si>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</si>
  <si>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</si>
  <si>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</si>
  <si>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</si>
  <si>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</si>
  <si>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</si>
  <si>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</si>
  <si>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</si>
  <si>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</si>
  <si>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</si>
  <si>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</si>
  <si>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</si>
  <si>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</si>
  <si>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</si>
  <si>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</si>
  <si>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</si>
  <si>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</si>
  <si>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</si>
  <si>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</si>
  <si>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</si>
  <si>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</si>
  <si>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</si>
  <si>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</si>
  <si>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</si>
  <si>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</si>
  <si>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</si>
  <si>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</si>
  <si>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</si>
  <si>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</si>
  <si>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</si>
  <si>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</si>
  <si>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</si>
  <si>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</si>
  <si>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</si>
  <si>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</si>
  <si>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</si>
  <si>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</si>
  <si>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</si>
  <si>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</si>
  <si>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</si>
  <si>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</si>
  <si>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</si>
  <si>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</si>
  <si>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</si>
  <si>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</si>
  <si>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</si>
  <si>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</si>
  <si>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</si>
  <si>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</si>
  <si>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</si>
  <si>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</si>
  <si>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</si>
  <si>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</si>
  <si>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</si>
  <si>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</si>
  <si>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</si>
  <si>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</si>
  <si>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</si>
  <si>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</si>
  <si>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</si>
  <si>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</si>
  <si>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</si>
  <si>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</si>
  <si>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</si>
  <si>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</si>
  <si>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</si>
  <si>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</si>
  <si>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</si>
  <si>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</si>
  <si>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</si>
  <si>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</si>
  <si>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</si>
  <si>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</si>
  <si>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</si>
  <si>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</si>
  <si>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</si>
  <si>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</si>
  <si>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</si>
  <si>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</si>
  <si>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</si>
  <si>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</si>
  <si>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</si>
  <si>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</si>
  <si>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</si>
  <si>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</si>
  <si>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</si>
  <si>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</si>
  <si>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</si>
  <si>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</si>
  <si>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</si>
  <si>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</si>
  <si>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</si>
  <si>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</si>
  <si>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</si>
  <si>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</si>
  <si>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</si>
  <si>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</si>
  <si>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</si>
  <si>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</si>
  <si>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</si>
  <si>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</si>
  <si>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</si>
  <si>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</si>
  <si>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</si>
  <si>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</si>
  <si>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</si>
  <si>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</si>
  <si>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</si>
  <si>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</si>
  <si>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</si>
  <si>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</si>
  <si>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</si>
  <si>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</si>
  <si>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</si>
  <si>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</si>
  <si>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</si>
  <si>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</si>
  <si>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</si>
  <si>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</si>
  <si>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</si>
  <si>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</si>
  <si>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</si>
  <si>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</si>
  <si>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</si>
  <si>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</si>
  <si>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</si>
  <si>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</si>
  <si>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</si>
  <si>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</si>
  <si>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</si>
  <si>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</si>
  <si>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</si>
  <si>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</si>
  <si>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</si>
  <si>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</si>
  <si>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</si>
  <si>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</si>
  <si>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</si>
  <si>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</si>
  <si>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</si>
  <si>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</si>
  <si>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</si>
  <si>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</si>
  <si>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</si>
  <si>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</si>
  <si>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</si>
  <si>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</si>
  <si>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</si>
  <si>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</si>
  <si>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</si>
  <si>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</si>
  <si>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</si>
  <si>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</si>
  <si>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</si>
  <si>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</si>
  <si>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</si>
  <si>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</si>
  <si>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</si>
  <si>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</si>
  <si>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</si>
  <si>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</si>
  <si>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</si>
  <si>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</si>
  <si>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</si>
  <si>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</si>
  <si>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</si>
  <si>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</si>
  <si>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</si>
  <si>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</si>
  <si>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</si>
  <si>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</si>
  <si>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</si>
  <si>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</si>
  <si>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</si>
  <si>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</si>
  <si>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</si>
  <si>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</si>
  <si>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</si>
  <si>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</si>
  <si>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</si>
  <si>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</si>
  <si>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</si>
  <si>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</si>
  <si>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</si>
  <si>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</si>
  <si>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</si>
  <si>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</si>
  <si>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</si>
  <si>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</si>
  <si>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</si>
  <si>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</si>
  <si>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</si>
  <si>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</si>
  <si>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</si>
  <si>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</si>
  <si>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</si>
  <si>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</si>
  <si>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</si>
  <si>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</si>
  <si>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</si>
  <si>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</si>
  <si>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</si>
  <si>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</si>
  <si>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</si>
  <si>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</si>
  <si>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</si>
  <si>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</si>
  <si>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</si>
  <si>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</si>
  <si>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</si>
  <si>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</si>
  <si>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</si>
  <si>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</si>
  <si>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</si>
  <si>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</si>
  <si>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</si>
  <si>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</si>
  <si>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</si>
  <si>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</si>
  <si>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</si>
  <si>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</si>
  <si>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</si>
  <si>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</si>
  <si>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</si>
  <si>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</si>
  <si>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</si>
  <si>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</si>
  <si>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</si>
  <si>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</si>
  <si>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</si>
  <si>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</si>
  <si>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</si>
  <si>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</si>
  <si>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</si>
  <si>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</si>
  <si>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</si>
  <si>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</si>
  <si>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</si>
  <si>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</si>
  <si>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</si>
  <si>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</si>
  <si>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</si>
  <si>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</si>
  <si>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</si>
  <si>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</si>
  <si>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</si>
  <si>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</si>
  <si>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</si>
  <si>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</si>
  <si>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</si>
  <si>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</si>
  <si>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</si>
  <si>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</si>
  <si>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</si>
  <si>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</si>
  <si>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</si>
  <si>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</si>
  <si>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</si>
  <si>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</si>
  <si>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</si>
  <si>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</si>
  <si>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</si>
  <si>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</si>
  <si>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</si>
  <si>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</si>
  <si>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</si>
  <si>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</si>
  <si>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</si>
  <si>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</si>
  <si>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</si>
  <si>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</si>
  <si>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</si>
  <si>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</si>
  <si>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</si>
  <si>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</si>
  <si>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</si>
  <si>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</si>
  <si>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</si>
  <si>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</si>
  <si>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</si>
  <si>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</si>
  <si>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</si>
  <si>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</si>
  <si>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</si>
  <si>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</si>
  <si>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</si>
  <si>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</si>
  <si>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</si>
  <si>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</si>
  <si>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</si>
  <si>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</si>
  <si>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</si>
  <si>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</si>
  <si>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</si>
  <si>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</si>
  <si>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</si>
  <si>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</si>
  <si>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</si>
  <si>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</si>
  <si>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</si>
  <si>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</si>
  <si>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</si>
  <si>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</si>
  <si>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</si>
  <si>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</si>
  <si>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</si>
  <si>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</si>
  <si>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</si>
  <si>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</si>
  <si>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</si>
  <si>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</si>
  <si>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</si>
  <si>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</si>
  <si>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</si>
  <si>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</si>
  <si>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</si>
  <si>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</si>
  <si>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</si>
  <si>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</si>
  <si>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</si>
  <si>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</si>
  <si>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</si>
  <si>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</si>
  <si>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</si>
  <si>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</si>
  <si>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</si>
  <si>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</si>
  <si>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</si>
  <si>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</si>
  <si>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</si>
  <si>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</si>
  <si>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</si>
  <si>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</si>
  <si>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</si>
  <si>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</si>
  <si>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</si>
  <si>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</si>
  <si>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</si>
  <si>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</si>
  <si>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</si>
  <si>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</si>
  <si>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</si>
  <si>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</si>
  <si>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</si>
  <si>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</si>
  <si>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</si>
  <si>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</si>
  <si>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</si>
  <si>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</si>
  <si>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</si>
  <si>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</si>
  <si>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</si>
  <si>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</si>
  <si>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</si>
  <si>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</si>
  <si>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</si>
  <si>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</si>
  <si>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</si>
  <si>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</si>
  <si>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</si>
  <si>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</si>
  <si>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</si>
  <si>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</si>
  <si>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</si>
  <si>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</si>
  <si>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</si>
  <si>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</si>
  <si>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</si>
  <si>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</si>
  <si>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</si>
  <si>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</si>
  <si>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</si>
  <si>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</si>
  <si>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</si>
  <si>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</si>
  <si>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</si>
  <si>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</si>
  <si>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</si>
  <si>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</si>
  <si>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</si>
  <si>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</si>
  <si>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</si>
  <si>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</si>
  <si>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</si>
  <si>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</si>
  <si>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</si>
  <si>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</si>
  <si>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</si>
  <si>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</si>
  <si>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</si>
  <si>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</si>
  <si>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</si>
  <si>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</si>
  <si>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</si>
  <si>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</si>
  <si>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</si>
  <si>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</si>
  <si>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</si>
  <si>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</si>
  <si>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</si>
  <si>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</si>
  <si>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</si>
  <si>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</si>
  <si>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</si>
  <si>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</si>
  <si>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</si>
  <si>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</si>
  <si>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</si>
  <si>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</si>
  <si>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</si>
  <si>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</si>
  <si>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</si>
  <si>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</si>
  <si>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</si>
  <si>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</si>
  <si>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</si>
  <si>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</si>
  <si>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</si>
  <si>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</si>
  <si>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</si>
  <si>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</si>
  <si>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</si>
  <si>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</si>
  <si>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</si>
  <si>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</si>
  <si>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</si>
  <si>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</si>
  <si>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</si>
  <si>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</si>
  <si>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</si>
  <si>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</si>
  <si>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</si>
  <si>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</si>
  <si>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</si>
  <si>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</si>
  <si>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</si>
  <si>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</si>
  <si>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</si>
  <si>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</si>
  <si>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</si>
  <si>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</si>
  <si>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</si>
  <si>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</si>
  <si>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</si>
  <si>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</si>
  <si>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</si>
  <si>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</si>
  <si>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</si>
  <si>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</si>
  <si>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</si>
  <si>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</si>
  <si>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</si>
  <si>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</si>
  <si>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</si>
  <si>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</si>
  <si>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</si>
  <si>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</si>
  <si>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</si>
  <si>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</si>
  <si>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</si>
  <si>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</si>
  <si>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</si>
  <si>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</si>
  <si>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</si>
  <si>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</si>
  <si>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</si>
  <si>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</si>
  <si>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</si>
  <si>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</si>
  <si>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</si>
  <si>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</si>
  <si>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</si>
  <si>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</si>
  <si>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</si>
  <si>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</si>
  <si>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</si>
  <si>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</si>
  <si>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</si>
  <si>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</si>
  <si>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</si>
  <si>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</si>
  <si>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</si>
  <si>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</si>
  <si>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</si>
  <si>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</si>
  <si>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</si>
  <si>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</si>
  <si>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</si>
  <si>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</si>
  <si>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</si>
  <si>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</si>
  <si>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</si>
  <si>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</si>
  <si>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</si>
  <si>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</si>
  <si>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</si>
  <si>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</si>
  <si>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</si>
  <si>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</si>
  <si>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</si>
  <si>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</si>
  <si>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</si>
  <si>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</si>
  <si>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</si>
  <si>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</si>
  <si>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</si>
  <si>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</si>
  <si>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</si>
  <si>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</si>
  <si>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</si>
  <si>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</si>
  <si>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</si>
  <si>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</si>
  <si>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</si>
  <si>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</si>
  <si>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</si>
  <si>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</si>
  <si>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</si>
  <si>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</si>
  <si>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</si>
  <si>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</si>
  <si>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</si>
  <si>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</si>
  <si>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</si>
  <si>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</si>
  <si>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</si>
  <si>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</si>
  <si>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</si>
  <si>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</si>
  <si>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</si>
  <si>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</si>
  <si>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</si>
  <si>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</si>
  <si>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</si>
  <si>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</si>
  <si>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</si>
  <si>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</si>
  <si>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</si>
  <si>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</si>
  <si>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</si>
  <si>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</si>
  <si>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</si>
  <si>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</si>
  <si>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</si>
  <si>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</si>
  <si>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</si>
  <si>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</si>
  <si>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</si>
  <si>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</si>
  <si>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</si>
  <si>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</si>
  <si>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</si>
  <si>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</si>
  <si>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</si>
  <si>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</si>
  <si>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</si>
  <si>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</si>
  <si>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</si>
  <si>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</si>
  <si>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</si>
  <si>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</si>
  <si>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</si>
  <si>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</si>
  <si>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</si>
  <si>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</si>
  <si>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</si>
  <si>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</si>
  <si>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</si>
  <si>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</si>
  <si>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</si>
  <si>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</si>
  <si>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</si>
  <si>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</si>
  <si>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</si>
  <si>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</si>
  <si>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</si>
  <si>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</si>
  <si>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</si>
  <si>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</si>
  <si>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</si>
  <si>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</si>
  <si>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</si>
  <si>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</si>
  <si>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</si>
  <si>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</si>
  <si>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</si>
  <si>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</si>
  <si>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</si>
  <si>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</si>
  <si>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</si>
  <si>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</si>
  <si>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</si>
  <si>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</si>
  <si>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</si>
  <si>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</si>
  <si>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</si>
  <si>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</si>
  <si>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</si>
  <si>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</si>
  <si>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</si>
  <si>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</si>
  <si>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</si>
  <si>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</si>
  <si>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</si>
  <si>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</si>
  <si>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</si>
  <si>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</si>
  <si>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</si>
  <si>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</si>
  <si>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</si>
  <si>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</si>
  <si>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</si>
  <si>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</si>
  <si>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</si>
  <si>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</si>
  <si>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</si>
  <si>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</si>
  <si>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</si>
  <si>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</si>
  <si>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</si>
  <si>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</si>
  <si>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</si>
  <si>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</si>
  <si>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</si>
  <si>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</si>
  <si>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</si>
  <si>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</si>
  <si>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</si>
  <si>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</si>
  <si>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</si>
  <si>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</si>
  <si>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</si>
  <si>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</si>
  <si>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</si>
  <si>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</si>
  <si>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</si>
  <si>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</si>
  <si>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</si>
  <si>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</si>
  <si>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</si>
  <si>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</si>
  <si>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</si>
  <si>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</si>
  <si>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</si>
  <si>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</si>
  <si>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</si>
  <si>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</si>
  <si>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</si>
  <si>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</si>
  <si>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</si>
  <si>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</si>
  <si>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</si>
  <si>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</si>
  <si>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</si>
  <si>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</si>
  <si>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</si>
  <si>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</si>
  <si>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</si>
  <si>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</si>
  <si>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</si>
  <si>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</si>
  <si>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</si>
  <si>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</si>
  <si>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</si>
  <si>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</si>
  <si>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</si>
  <si>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</si>
  <si>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</si>
  <si>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</si>
  <si>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</si>
  <si>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</si>
  <si>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</si>
  <si>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</si>
  <si>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</si>
  <si>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</si>
  <si>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</si>
  <si>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</si>
  <si>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</si>
  <si>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</si>
  <si>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</si>
  <si>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</si>
  <si>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</si>
  <si>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</si>
  <si>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</si>
  <si>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</si>
  <si>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</si>
  <si>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</si>
  <si>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</si>
  <si>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</si>
  <si>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</si>
  <si>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</si>
  <si>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</si>
  <si>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</si>
  <si>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</si>
  <si>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</si>
  <si>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</si>
  <si>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</si>
  <si>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</si>
  <si>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</si>
  <si>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</si>
  <si>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</si>
  <si>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</si>
  <si>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</si>
  <si>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</si>
  <si>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</si>
  <si>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</si>
  <si>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</si>
  <si>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</si>
  <si>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</si>
  <si>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</si>
  <si>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</si>
  <si>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</si>
  <si>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</si>
  <si>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</si>
  <si>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</si>
  <si>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</si>
  <si>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</si>
  <si>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</si>
  <si>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</si>
  <si>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</si>
  <si>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</si>
  <si>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</si>
  <si>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</si>
  <si>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</si>
  <si>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</si>
  <si>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</si>
  <si>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</si>
  <si>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</si>
  <si>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</si>
  <si>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</si>
  <si>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</si>
  <si>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</si>
  <si>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</si>
  <si>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</si>
  <si>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</si>
  <si>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</si>
  <si>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</si>
  <si>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</si>
  <si>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</si>
  <si>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</si>
  <si>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</si>
  <si>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</si>
  <si>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</si>
  <si>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</si>
  <si>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</si>
  <si>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</si>
  <si>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</si>
  <si>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</si>
  <si>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</si>
  <si>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</si>
  <si>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</si>
  <si>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</si>
  <si>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</si>
  <si>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</si>
  <si>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</si>
  <si>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</si>
  <si>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</si>
  <si>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</si>
  <si>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</si>
  <si>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</si>
  <si>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</si>
  <si>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</si>
  <si>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</si>
  <si>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</si>
  <si>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</si>
  <si>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</si>
  <si>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</si>
  <si>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</si>
  <si>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</si>
  <si>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</si>
  <si>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</si>
  <si>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</si>
  <si>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</si>
  <si>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</si>
  <si>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</si>
  <si>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</si>
  <si>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</si>
  <si>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</si>
  <si>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</si>
  <si>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</si>
  <si>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</si>
  <si>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</si>
  <si>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</si>
  <si>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</si>
  <si>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</si>
  <si>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</si>
  <si>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</si>
  <si>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</si>
  <si>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</si>
  <si>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</si>
  <si>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</si>
  <si>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</si>
  <si>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</si>
  <si>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</si>
  <si>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</si>
  <si>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</si>
  <si>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</si>
  <si>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</si>
  <si>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</si>
  <si>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</si>
  <si>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</si>
  <si>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</si>
  <si>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</si>
  <si>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</si>
  <si>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</si>
  <si>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</si>
  <si>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</si>
  <si>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</si>
  <si>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</si>
  <si>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</si>
  <si>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</si>
  <si>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</si>
  <si>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</si>
  <si>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</si>
  <si>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</si>
  <si>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</si>
  <si>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</si>
  <si>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</si>
  <si>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</si>
  <si>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</si>
  <si>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</si>
  <si>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</si>
  <si>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</si>
  <si>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</si>
  <si>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</si>
  <si>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</si>
  <si>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</si>
  <si>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</si>
  <si>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</si>
  <si>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</si>
  <si>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</si>
  <si>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</si>
  <si>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</si>
  <si>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</si>
  <si>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</si>
  <si>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</si>
  <si>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</si>
  <si>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</si>
  <si>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</si>
  <si>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</si>
  <si>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</si>
  <si>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</si>
  <si>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</si>
  <si>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</si>
  <si>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</si>
  <si>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</si>
  <si>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</si>
  <si>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</si>
  <si>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</si>
  <si>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</si>
  <si>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</si>
  <si>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</si>
  <si>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</si>
  <si>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</si>
  <si>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</si>
  <si>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</si>
  <si>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</si>
  <si>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</si>
  <si>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</si>
  <si>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</si>
  <si>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</si>
  <si>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</si>
  <si>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</si>
  <si>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</si>
  <si>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</si>
  <si>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</si>
  <si>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</si>
  <si>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</si>
  <si>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</si>
  <si>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</si>
  <si>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</si>
  <si>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</si>
  <si>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</si>
  <si>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</si>
  <si>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</si>
  <si>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</si>
  <si>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</si>
  <si>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</si>
  <si>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</si>
  <si>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</si>
  <si>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</si>
  <si>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</si>
  <si>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</si>
  <si>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</si>
  <si>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</si>
  <si>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</si>
  <si>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</si>
  <si>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</si>
  <si>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</si>
  <si>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</si>
  <si>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</si>
  <si>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</si>
  <si>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</si>
  <si>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</si>
  <si>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</si>
  <si>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</si>
  <si>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</si>
  <si>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</si>
  <si>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</si>
  <si>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</si>
  <si>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</si>
  <si>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</si>
  <si>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</si>
  <si>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</si>
  <si>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</si>
  <si>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</si>
  <si>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</si>
  <si>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</si>
  <si>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</si>
  <si>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</si>
  <si>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</si>
  <si>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</si>
  <si>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</si>
  <si>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</si>
  <si>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</si>
  <si>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</si>
  <si>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</si>
  <si>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</si>
  <si>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</si>
  <si>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</si>
  <si>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</si>
  <si>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</si>
  <si>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</si>
  <si>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</si>
  <si>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</si>
  <si>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</si>
  <si>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</si>
  <si>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</si>
  <si>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</si>
  <si>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</si>
  <si>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</si>
  <si>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</si>
  <si>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</si>
  <si>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</si>
  <si>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</si>
  <si>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</si>
  <si>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</si>
  <si>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</si>
  <si>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</si>
  <si>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</si>
  <si>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</si>
  <si>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</si>
  <si>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</si>
  <si>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</si>
  <si>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</si>
  <si>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</si>
  <si>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</si>
  <si>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</si>
  <si>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</si>
  <si>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</si>
  <si>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</si>
  <si>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</si>
  <si>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</si>
  <si>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</si>
  <si>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</si>
  <si>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</si>
  <si>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</si>
  <si>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</si>
  <si>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</si>
  <si>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</si>
  <si>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</si>
  <si>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</si>
  <si>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</si>
  <si>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</si>
  <si>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</si>
  <si>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</si>
  <si>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</si>
  <si>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</si>
  <si>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</si>
  <si>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</si>
  <si>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</si>
  <si>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</si>
  <si>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</si>
  <si>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</si>
  <si>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</si>
  <si>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</si>
  <si>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</si>
  <si>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</si>
  <si>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</si>
  <si>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</si>
  <si>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</si>
  <si>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</si>
  <si>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</si>
  <si>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</si>
  <si>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</si>
  <si>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</si>
  <si>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</si>
  <si>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</si>
  <si>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</si>
  <si>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</si>
  <si>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</si>
  <si>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</si>
  <si>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</si>
  <si>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</si>
  <si>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</si>
  <si>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</si>
  <si>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</si>
  <si>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</si>
  <si>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</si>
  <si>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</si>
  <si>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</si>
  <si>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</si>
  <si>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</si>
  <si>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</si>
  <si>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</si>
  <si>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</si>
  <si>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</si>
  <si>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</si>
  <si>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</si>
  <si>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</si>
  <si>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</si>
  <si>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</si>
  <si>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</si>
  <si>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</si>
  <si>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</si>
  <si>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</si>
  <si>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</si>
  <si>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</si>
  <si>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</si>
  <si>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</si>
  <si>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</si>
  <si>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</si>
  <si>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</si>
  <si>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</si>
  <si>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</si>
  <si>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</si>
  <si>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</si>
  <si>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</si>
  <si>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</si>
  <si>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</si>
  <si>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</si>
  <si>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</si>
  <si>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</si>
  <si>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</si>
  <si>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</si>
  <si>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</si>
  <si>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</si>
  <si>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</si>
  <si>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</si>
  <si>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</si>
  <si>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</si>
  <si>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</si>
  <si>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</si>
  <si>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</si>
  <si>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</si>
  <si>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</si>
  <si>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</si>
  <si>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</si>
  <si>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</si>
  <si>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</si>
  <si>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</si>
  <si>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</si>
  <si>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</si>
  <si>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</si>
  <si>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</si>
  <si>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</si>
  <si>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</si>
  <si>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</si>
  <si>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</si>
  <si>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</si>
  <si>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</si>
  <si>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</si>
  <si>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</si>
  <si>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</si>
  <si>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</si>
  <si>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</si>
  <si>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</si>
  <si>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</si>
  <si>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</si>
  <si>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</si>
  <si>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</si>
  <si>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</si>
  <si>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</si>
  <si>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</si>
  <si>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</si>
  <si>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</si>
  <si>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</si>
  <si>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</si>
  <si>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</si>
  <si>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</si>
  <si>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</si>
  <si>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</si>
  <si>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</si>
  <si>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</si>
  <si>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</si>
  <si>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</si>
  <si>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</si>
  <si>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</si>
  <si>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</si>
  <si>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</si>
  <si>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</si>
  <si>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</si>
  <si>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</si>
  <si>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</si>
  <si>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</si>
  <si>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</si>
  <si>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</si>
  <si>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</si>
  <si>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</si>
  <si>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</si>
  <si>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</si>
  <si>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</si>
  <si>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</si>
  <si>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</si>
  <si>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</si>
  <si>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</si>
  <si>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</si>
  <si>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</si>
  <si>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</si>
  <si>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</si>
  <si>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</si>
  <si>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</si>
  <si>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</si>
  <si>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</si>
  <si>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</si>
  <si>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</si>
  <si>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</si>
  <si>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</si>
  <si>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</si>
  <si>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</si>
  <si>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</si>
  <si>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</si>
  <si>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</si>
  <si>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</si>
  <si>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</si>
  <si>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</si>
  <si>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</si>
  <si>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</si>
  <si>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</si>
  <si>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</si>
  <si>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</si>
  <si>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</si>
  <si>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</si>
  <si>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</si>
  <si>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</si>
  <si>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</si>
  <si>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</si>
  <si>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</si>
  <si>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</si>
  <si>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</si>
  <si>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</si>
  <si>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</si>
  <si>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</si>
  <si>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</si>
  <si>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</si>
  <si>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</si>
  <si>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</si>
  <si>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</si>
  <si>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</si>
  <si>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</si>
  <si>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</si>
  <si>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</si>
  <si>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</si>
  <si>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</si>
  <si>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</si>
  <si>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</si>
  <si>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</si>
  <si>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</si>
  <si>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</si>
  <si>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</si>
  <si>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</si>
  <si>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</si>
  <si>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</si>
  <si>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</si>
  <si>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</si>
  <si>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</si>
  <si>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</si>
  <si>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</si>
  <si>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</si>
  <si>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</si>
  <si>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</si>
  <si>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</si>
  <si>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</si>
  <si>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</si>
  <si>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</si>
  <si>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</si>
  <si>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</si>
  <si>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</si>
  <si>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</si>
  <si>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</si>
  <si>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</si>
  <si>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</si>
  <si>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</si>
  <si>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</si>
  <si>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</si>
  <si>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</si>
  <si>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</si>
  <si>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</si>
  <si>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</si>
  <si>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</si>
  <si>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</si>
  <si>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</si>
  <si>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</si>
  <si>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</si>
  <si>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</si>
  <si>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</si>
  <si>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</si>
  <si>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</si>
  <si>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</si>
  <si>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</si>
  <si>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</si>
  <si>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</si>
  <si>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</si>
  <si>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</si>
  <si>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</si>
  <si>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</si>
  <si>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</si>
  <si>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</si>
  <si>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</si>
  <si>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</si>
  <si>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</si>
  <si>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</si>
  <si>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</si>
  <si>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</si>
  <si>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</si>
  <si>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</si>
  <si>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</si>
  <si>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</si>
  <si>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</si>
  <si>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</si>
  <si>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</si>
  <si>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</si>
  <si>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</si>
  <si>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</si>
  <si>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</si>
  <si>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</si>
  <si>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</si>
  <si>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</si>
  <si>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</si>
  <si>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</si>
  <si>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</si>
  <si>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</si>
  <si>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</si>
  <si>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</si>
  <si>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</si>
  <si>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</si>
  <si>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</si>
  <si>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</si>
  <si>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</si>
  <si>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</si>
  <si>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</si>
  <si>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</si>
  <si>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</si>
  <si>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</si>
  <si>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</si>
  <si>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</si>
  <si>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</si>
  <si>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</si>
  <si>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</si>
  <si>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</si>
  <si>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</si>
  <si>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</si>
  <si>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</si>
  <si>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</si>
  <si>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</si>
  <si>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</si>
  <si>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</si>
  <si>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</si>
  <si>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</si>
  <si>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</si>
  <si>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</si>
  <si>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</si>
  <si>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</si>
  <si>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</si>
  <si>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</si>
  <si>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</si>
  <si>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</si>
  <si>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</si>
  <si>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</si>
  <si>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</si>
  <si>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</si>
  <si>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</si>
  <si>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</si>
  <si>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</si>
  <si>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</si>
  <si>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</si>
  <si>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</si>
  <si>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</si>
  <si>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</si>
  <si>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</si>
  <si>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</si>
  <si>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</si>
  <si>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</si>
  <si>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</si>
  <si>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</si>
  <si>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</si>
  <si>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</si>
  <si>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</si>
  <si>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</si>
  <si>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</si>
  <si>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</si>
  <si>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</si>
  <si>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</si>
  <si>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</si>
  <si>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</si>
  <si>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</si>
  <si>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</si>
  <si>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</si>
  <si>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</si>
  <si>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</si>
  <si>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</si>
  <si>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</si>
  <si>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</si>
  <si>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</si>
  <si>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</si>
  <si>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</si>
  <si>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</si>
  <si>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</si>
  <si>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</si>
  <si>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</si>
  <si>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</si>
  <si>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</si>
  <si>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</si>
  <si>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</si>
  <si>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</si>
  <si>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</si>
  <si>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</si>
  <si>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</si>
  <si>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</si>
  <si>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</si>
  <si>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</si>
  <si>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</si>
  <si>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</si>
  <si>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</si>
  <si>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</si>
  <si>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</si>
  <si>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</si>
  <si>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</si>
  <si>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</si>
  <si>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</si>
  <si>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</si>
  <si>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</si>
  <si>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</si>
  <si>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</si>
  <si>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</si>
  <si>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</si>
  <si>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</si>
  <si>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</si>
  <si>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</si>
  <si>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</si>
  <si>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</si>
  <si>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</si>
  <si>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</si>
  <si>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</si>
  <si>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</si>
  <si>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</si>
  <si>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</si>
  <si>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</si>
  <si>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</si>
  <si>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</si>
  <si>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</si>
  <si>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</si>
  <si>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</si>
  <si>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</si>
  <si>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</si>
  <si>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</si>
  <si>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</si>
  <si>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</si>
  <si>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</si>
  <si>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</si>
  <si>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</si>
  <si>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</si>
  <si>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</si>
  <si>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</si>
  <si>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</si>
  <si>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</si>
  <si>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</si>
  <si>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</si>
  <si>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</si>
  <si>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</si>
  <si>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</si>
  <si>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</si>
  <si>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</si>
  <si>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</si>
  <si>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</si>
  <si>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</si>
  <si>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</si>
  <si>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</si>
  <si>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</si>
  <si>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</si>
  <si>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</si>
  <si>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</si>
  <si>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</si>
  <si>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</si>
  <si>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</si>
  <si>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</si>
  <si>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</si>
  <si>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</si>
  <si>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</si>
  <si>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</si>
  <si>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</si>
  <si>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</si>
  <si>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</si>
  <si>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</si>
  <si>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</si>
  <si>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</si>
  <si>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</si>
  <si>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</si>
  <si>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</si>
  <si>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</si>
  <si>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</si>
  <si>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</si>
  <si>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</si>
  <si>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</si>
  <si>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</si>
  <si>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</si>
  <si>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</si>
  <si>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</si>
  <si>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</si>
  <si>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</si>
  <si>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</si>
  <si>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</si>
  <si>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</si>
  <si>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</si>
  <si>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</si>
  <si>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</si>
  <si>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</si>
  <si>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</si>
  <si>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</si>
  <si>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</si>
  <si>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</si>
  <si>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</si>
  <si>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</si>
  <si>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</si>
  <si>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</si>
  <si>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</si>
  <si>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</si>
  <si>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</si>
  <si>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</si>
  <si>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</si>
  <si>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</si>
  <si>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</si>
  <si>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</si>
  <si>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</si>
  <si>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</si>
  <si>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</si>
  <si>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</si>
  <si>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</si>
  <si>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</si>
  <si>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</si>
  <si>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</si>
  <si>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</si>
  <si>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</si>
  <si>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</si>
  <si>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</si>
  <si>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</si>
  <si>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</si>
  <si>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</si>
  <si>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</si>
  <si>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</si>
  <si>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</si>
  <si>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</si>
  <si>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</si>
  <si>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</si>
  <si>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</si>
  <si>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</si>
  <si>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</si>
  <si>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</si>
  <si>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</si>
  <si>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</si>
  <si>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</si>
  <si>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</si>
  <si>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</si>
  <si>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</si>
  <si>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</si>
  <si>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</si>
  <si>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</si>
  <si>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</si>
  <si>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</si>
  <si>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</si>
  <si>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</si>
  <si>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</si>
  <si>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</si>
  <si>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</si>
  <si>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</si>
  <si>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</si>
  <si>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</si>
  <si>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</si>
  <si>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</si>
  <si>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</si>
  <si>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</si>
  <si>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</si>
  <si>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</si>
  <si>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</si>
  <si>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</si>
  <si>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</si>
  <si>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</si>
  <si>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</si>
  <si>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</si>
  <si>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</si>
  <si>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</si>
  <si>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</si>
  <si>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</si>
  <si>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</si>
  <si>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</si>
  <si>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</si>
  <si>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</si>
  <si>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</si>
  <si>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</si>
  <si>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</si>
  <si>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</si>
  <si>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</si>
  <si>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</si>
  <si>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</si>
  <si>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</si>
  <si>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</si>
  <si>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</si>
  <si>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</si>
  <si>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</si>
  <si>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</si>
  <si>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</si>
  <si>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</si>
  <si>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</si>
  <si>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</si>
  <si>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</si>
  <si>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</si>
  <si>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</si>
  <si>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</si>
  <si>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</si>
  <si>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</si>
  <si>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</si>
  <si>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</si>
  <si>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</si>
  <si>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</si>
  <si>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</si>
  <si>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</si>
  <si>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</si>
  <si>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</si>
  <si>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</si>
  <si>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</si>
  <si>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</si>
  <si>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</si>
  <si>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</si>
  <si>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</si>
  <si>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</si>
  <si>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</si>
  <si>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</si>
  <si>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</si>
  <si>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</si>
  <si>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</si>
  <si>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</si>
  <si>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</si>
  <si>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</si>
  <si>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</si>
  <si>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</si>
  <si>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</si>
  <si>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</si>
  <si>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</si>
  <si>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</si>
  <si>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</si>
  <si>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</si>
  <si>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</si>
  <si>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</si>
  <si>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</si>
  <si>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</si>
  <si>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</si>
  <si>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</si>
  <si>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</si>
  <si>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</si>
  <si>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</si>
  <si>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</si>
  <si>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</si>
  <si>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</si>
  <si>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</si>
  <si>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</si>
  <si>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</si>
  <si>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</si>
  <si>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</si>
  <si>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</si>
  <si>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</si>
  <si>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</si>
  <si>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</si>
  <si>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</si>
  <si>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</si>
  <si>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</si>
  <si>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</si>
  <si>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</si>
  <si>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</si>
  <si>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</si>
  <si>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</si>
  <si>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</si>
  <si>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</si>
  <si>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</si>
  <si>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</si>
  <si>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</si>
  <si>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</si>
  <si>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</si>
  <si>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</si>
  <si>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</si>
  <si>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</si>
  <si>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</si>
  <si>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</si>
  <si>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</si>
  <si>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</si>
  <si>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</si>
  <si>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</si>
  <si>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</si>
  <si>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</si>
  <si>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</si>
  <si>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</si>
  <si>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</si>
  <si>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</si>
  <si>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</si>
  <si>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</si>
  <si>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</si>
  <si>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</si>
  <si>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</si>
  <si>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</si>
  <si>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</si>
  <si>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</si>
  <si>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</si>
  <si>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</si>
  <si>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</si>
  <si>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</si>
  <si>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</si>
  <si>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</si>
  <si>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</si>
  <si>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</si>
  <si>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</si>
  <si>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</si>
  <si>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</si>
  <si>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</si>
  <si>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</si>
  <si>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</si>
  <si>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</si>
  <si>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</si>
  <si>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</si>
  <si>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</si>
  <si>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</si>
  <si>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</si>
  <si>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</si>
  <si>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</si>
  <si>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</si>
  <si>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</si>
  <si>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</si>
  <si>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</si>
  <si>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</si>
  <si>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</si>
  <si>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</si>
  <si>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</si>
  <si>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</si>
  <si>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</si>
  <si>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</si>
  <si>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</si>
  <si>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</si>
  <si>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</si>
  <si>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</si>
  <si>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</si>
  <si>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</si>
  <si>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</si>
  <si>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</si>
  <si>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</si>
  <si>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</si>
  <si>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</si>
  <si>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</si>
  <si>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</si>
  <si>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</si>
  <si>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</si>
  <si>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</si>
  <si>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</si>
  <si>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</si>
  <si>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</si>
  <si>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</si>
  <si>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</si>
  <si>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</si>
  <si>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</si>
  <si>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</si>
  <si>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</si>
  <si>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</si>
  <si>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</si>
  <si>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</si>
  <si>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</si>
  <si>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</si>
  <si>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</si>
  <si>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</si>
  <si>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</si>
  <si>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</si>
  <si>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</si>
  <si>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</si>
  <si>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</si>
  <si>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</si>
  <si>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</si>
  <si>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</si>
  <si>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</si>
  <si>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</si>
  <si>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</si>
  <si>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</si>
  <si>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</si>
  <si>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</si>
  <si>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</si>
  <si>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</si>
  <si>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</si>
  <si>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</si>
  <si>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</si>
  <si>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</si>
  <si>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</si>
  <si>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</si>
  <si>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</si>
  <si>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</si>
  <si>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</si>
  <si>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</si>
  <si>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</si>
  <si>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</si>
  <si>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</si>
  <si>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</si>
  <si>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</si>
  <si>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</si>
  <si>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</si>
  <si>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</si>
  <si>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</si>
  <si>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</si>
  <si>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</si>
  <si>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</si>
  <si>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</si>
  <si>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</si>
  <si>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</si>
  <si>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</si>
  <si>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</si>
  <si>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</si>
  <si>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</si>
  <si>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</si>
  <si>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</si>
  <si>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</si>
  <si>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</si>
  <si>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</si>
  <si>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</si>
  <si>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</si>
  <si>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</si>
  <si>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</si>
  <si>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</si>
  <si>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</si>
  <si>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</si>
  <si>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</si>
  <si>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</si>
  <si>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</si>
  <si>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</si>
  <si>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</si>
  <si>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</si>
  <si>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</si>
  <si>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</si>
  <si>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</si>
  <si>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</si>
  <si>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</si>
  <si>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</si>
  <si>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</si>
  <si>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</si>
  <si>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</si>
  <si>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</si>
  <si>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</si>
  <si>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</si>
  <si>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</si>
  <si>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</si>
  <si>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</si>
  <si>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</si>
  <si>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</si>
  <si>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</si>
  <si>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</si>
  <si>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</si>
  <si>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</si>
  <si>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</si>
  <si>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</si>
  <si>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</si>
  <si>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</si>
  <si>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</si>
  <si>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</si>
  <si>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</si>
  <si>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</si>
  <si>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</si>
  <si>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</si>
  <si>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</si>
  <si>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</si>
  <si>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</si>
  <si>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</si>
  <si>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</si>
  <si>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</si>
  <si>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</si>
  <si>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</si>
  <si>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</si>
  <si>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</si>
  <si>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</si>
  <si>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</si>
  <si>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</si>
  <si>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</si>
  <si>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</si>
  <si>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</si>
  <si>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</si>
  <si>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</si>
  <si>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</si>
  <si>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</si>
  <si>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</si>
  <si>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</si>
  <si>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</si>
  <si>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</si>
  <si>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</si>
  <si>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</si>
  <si>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</si>
  <si>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</si>
  <si>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</si>
  <si>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</si>
  <si>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</si>
  <si>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</si>
  <si>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</si>
  <si>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</si>
  <si>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</si>
  <si>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</si>
  <si>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</si>
  <si>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</si>
  <si>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</si>
  <si>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</si>
  <si>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</si>
  <si>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</si>
  <si>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</si>
  <si>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</si>
  <si>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</si>
  <si>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</si>
  <si>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</si>
  <si>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</si>
  <si>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</si>
  <si>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</si>
  <si>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</si>
  <si>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</si>
  <si>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</si>
  <si>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</si>
  <si>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</si>
  <si>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</si>
  <si>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</si>
  <si>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</si>
  <si>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</si>
  <si>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</si>
  <si>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</si>
  <si>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</si>
  <si>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</si>
  <si>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</si>
  <si>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</si>
  <si>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</si>
  <si>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</si>
  <si>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</si>
  <si>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</si>
  <si>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</si>
  <si>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</si>
  <si>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</si>
  <si>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</si>
  <si>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</si>
  <si>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</si>
  <si>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</si>
  <si>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</si>
  <si>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</si>
  <si>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</si>
  <si>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</si>
  <si>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</si>
  <si>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</si>
  <si>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</si>
  <si>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</si>
  <si>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</si>
  <si>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</si>
  <si>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</si>
  <si>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</si>
  <si>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</si>
  <si>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</si>
  <si>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</si>
  <si>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</si>
  <si>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</si>
  <si>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</si>
  <si>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</si>
  <si>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</si>
  <si>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</si>
  <si>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</si>
  <si>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</si>
  <si>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</si>
  <si>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</si>
  <si>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</si>
  <si>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</si>
  <si>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</si>
  <si>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</si>
  <si>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</si>
  <si>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</si>
  <si>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</si>
  <si>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</si>
  <si>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</si>
  <si>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</si>
  <si>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</si>
  <si>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</si>
  <si>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</si>
  <si>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</si>
  <si>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</si>
  <si>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</si>
  <si>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</si>
  <si>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</si>
  <si>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</si>
  <si>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</si>
  <si>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</si>
  <si>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</si>
  <si>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</si>
  <si>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</si>
  <si>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</si>
  <si>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</si>
  <si>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</si>
  <si>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</si>
  <si>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</si>
  <si>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</si>
  <si>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</si>
  <si>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</si>
  <si>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</si>
  <si>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</si>
  <si>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</si>
  <si>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</si>
  <si>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</si>
  <si>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</si>
  <si>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</si>
  <si>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</si>
  <si>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</si>
  <si>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</si>
  <si>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</si>
  <si>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</si>
  <si>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</si>
  <si>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</si>
  <si>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</si>
  <si>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</si>
  <si>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</si>
  <si>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</si>
  <si>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</si>
  <si>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</si>
  <si>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</si>
  <si>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</si>
  <si>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</si>
  <si>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</si>
  <si>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</si>
  <si>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</si>
  <si>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</si>
  <si>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</si>
  <si>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</si>
  <si>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</si>
  <si>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</si>
  <si>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</si>
  <si>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</si>
  <si>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</si>
  <si>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</si>
  <si>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</si>
  <si>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</si>
  <si>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</si>
  <si>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</si>
  <si>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</si>
  <si>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</si>
  <si>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</si>
  <si>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</si>
  <si>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</si>
  <si>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</si>
  <si>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</si>
  <si>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</si>
  <si>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</si>
  <si>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</si>
  <si>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</si>
  <si>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</si>
  <si>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</si>
  <si>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</si>
  <si>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</si>
  <si>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</si>
  <si>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</si>
  <si>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</si>
  <si>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</si>
  <si>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</si>
  <si>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</si>
  <si>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</si>
  <si>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</si>
  <si>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</si>
  <si>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</si>
  <si>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</si>
  <si>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</si>
  <si>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</si>
  <si>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</si>
  <si>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</si>
  <si>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</si>
  <si>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</si>
  <si>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</si>
  <si>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</si>
  <si>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</si>
  <si>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</si>
  <si>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</si>
  <si>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</si>
  <si>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</si>
  <si>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</si>
  <si>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</si>
  <si>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</si>
  <si>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</si>
  <si>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</si>
  <si>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</si>
  <si>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</si>
  <si>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</si>
  <si>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</si>
  <si>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</si>
  <si>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</si>
  <si>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</si>
  <si>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</si>
  <si>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</si>
  <si>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</si>
  <si>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</si>
  <si>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</si>
  <si>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</si>
  <si>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</si>
  <si>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</si>
  <si>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</si>
  <si>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</si>
  <si>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</si>
  <si>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</si>
  <si>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</si>
  <si>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</si>
  <si>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</si>
  <si>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</si>
  <si>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</si>
  <si>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</si>
  <si>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</si>
  <si>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</si>
  <si>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</si>
  <si>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</si>
  <si>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</si>
  <si>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</si>
  <si>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</si>
  <si>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</si>
  <si>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</si>
  <si>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</si>
  <si>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</si>
  <si>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</si>
  <si>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</si>
  <si>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</si>
  <si>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</si>
  <si>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</si>
  <si>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</si>
  <si>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</si>
  <si>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</si>
  <si>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</si>
  <si>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</si>
  <si>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</si>
  <si>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</si>
  <si>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</si>
  <si>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</si>
  <si>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</si>
  <si>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</si>
  <si>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</si>
  <si>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</si>
  <si>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</si>
  <si>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</si>
  <si>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</si>
  <si>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</si>
  <si>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</si>
  <si>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</si>
  <si>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</si>
  <si>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</si>
  <si>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</si>
  <si>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</si>
  <si>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</si>
  <si>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</si>
  <si>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</si>
  <si>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</si>
  <si>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</si>
  <si>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</si>
  <si>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</si>
  <si>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</si>
  <si>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</si>
  <si>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</si>
  <si>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</si>
  <si>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</si>
  <si>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</si>
  <si>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</si>
  <si>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</si>
  <si>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</si>
  <si>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</si>
  <si>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</si>
  <si>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</si>
  <si>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</si>
  <si>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</si>
  <si>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</si>
  <si>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</si>
  <si>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</si>
  <si>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</si>
  <si>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</si>
  <si>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</si>
  <si>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</si>
  <si>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</si>
  <si>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</si>
  <si>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</si>
  <si>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</si>
  <si>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</si>
  <si>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</si>
  <si>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</si>
  <si>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</si>
  <si>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</si>
  <si>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</si>
  <si>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</si>
  <si>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</si>
  <si>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</si>
  <si>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</si>
  <si>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</si>
  <si>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</si>
  <si>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</si>
  <si>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</si>
  <si>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</si>
  <si>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</si>
  <si>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</si>
  <si>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</si>
  <si>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</si>
  <si>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</si>
  <si>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</si>
  <si>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</si>
  <si>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</si>
  <si>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</si>
  <si>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</si>
  <si>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</si>
  <si>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</si>
  <si>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</si>
  <si>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</si>
  <si>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</si>
  <si>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</si>
  <si>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</si>
  <si>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</si>
  <si>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</si>
  <si>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</si>
  <si>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</si>
  <si>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</si>
  <si>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</si>
  <si>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</si>
  <si>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</si>
  <si>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</si>
  <si>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</si>
  <si>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</si>
  <si>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</si>
  <si>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</si>
  <si>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</si>
  <si>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</si>
  <si>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</si>
  <si>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</si>
  <si>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</si>
  <si>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</si>
  <si>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</si>
  <si>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</si>
  <si>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</si>
  <si>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</si>
  <si>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</si>
  <si>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</si>
  <si>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</si>
  <si>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</si>
  <si>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</si>
  <si>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</si>
  <si>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</si>
  <si>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</si>
  <si>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</si>
  <si>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</si>
  <si>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</si>
  <si>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</si>
  <si>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</si>
  <si>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</si>
  <si>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</si>
  <si>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</si>
  <si>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</si>
  <si>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</si>
  <si>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</si>
  <si>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</si>
  <si>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</si>
  <si>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</si>
  <si>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</si>
  <si>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</si>
  <si>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</si>
  <si>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</si>
  <si>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</si>
  <si>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</si>
  <si>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</si>
  <si>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</si>
  <si>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</si>
  <si>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</si>
  <si>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</si>
  <si>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</si>
  <si>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</si>
  <si>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</si>
  <si>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</si>
  <si>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</si>
  <si>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</si>
  <si>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</si>
  <si>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</si>
  <si>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</si>
  <si>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</si>
  <si>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</si>
  <si>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</si>
  <si>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</si>
  <si>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</si>
  <si>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</si>
  <si>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</si>
  <si>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</si>
  <si>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</si>
  <si>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</si>
  <si>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</si>
  <si>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</si>
  <si>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</si>
  <si>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</si>
  <si>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</si>
  <si>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</si>
  <si>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</si>
  <si>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</si>
  <si>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</si>
  <si>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</si>
  <si>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</si>
  <si>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</si>
  <si>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</si>
  <si>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</si>
  <si>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</si>
  <si>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</si>
  <si>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</si>
  <si>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</si>
  <si>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</si>
  <si>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</si>
  <si>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</si>
  <si>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</si>
  <si>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</si>
  <si>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</si>
  <si>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</si>
  <si>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</si>
  <si>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</si>
  <si>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</si>
  <si>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</si>
  <si>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</si>
  <si>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</si>
  <si>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</si>
  <si>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</si>
  <si>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</si>
  <si>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</si>
  <si>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</si>
  <si>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</si>
  <si>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</si>
  <si>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</si>
  <si>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</si>
  <si>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</si>
  <si>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</si>
  <si>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</si>
  <si>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</si>
  <si>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</si>
  <si>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</si>
  <si>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</si>
  <si>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</si>
  <si>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</si>
  <si>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</si>
  <si>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</si>
  <si>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</si>
  <si>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</si>
  <si>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</si>
  <si>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</si>
  <si>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</si>
  <si>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</si>
  <si>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</si>
  <si>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</si>
  <si>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</si>
  <si>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</si>
  <si>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</si>
  <si>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</si>
  <si>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</si>
  <si>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</si>
  <si>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</si>
  <si>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</si>
  <si>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</si>
  <si>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</si>
  <si>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</si>
  <si>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</si>
  <si>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</si>
  <si>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</si>
  <si>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</si>
  <si>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</si>
  <si>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</si>
  <si>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</si>
  <si>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</si>
  <si>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</si>
  <si>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</si>
  <si>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</si>
  <si>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</si>
  <si>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</si>
  <si>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</si>
  <si>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</si>
  <si>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</si>
  <si>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</si>
  <si>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</si>
  <si>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</si>
  <si>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</si>
  <si>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</si>
  <si>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</si>
  <si>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</si>
  <si>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</si>
  <si>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</si>
  <si>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</si>
  <si>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</si>
  <si>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</si>
  <si>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</si>
  <si>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</si>
  <si>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</si>
  <si>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</si>
  <si>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</si>
  <si>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</si>
  <si>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</si>
  <si>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</si>
  <si>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</si>
  <si>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</si>
  <si>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</si>
  <si>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</si>
  <si>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</si>
  <si>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</si>
  <si>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</si>
  <si>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</si>
  <si>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</si>
  <si>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</si>
  <si>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</si>
  <si>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</si>
  <si>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</si>
  <si>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</si>
  <si>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</si>
  <si>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</si>
  <si>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</si>
  <si>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</si>
  <si>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</si>
  <si>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</si>
  <si>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</si>
  <si>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</si>
  <si>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</si>
  <si>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</si>
  <si>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</si>
  <si>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</si>
  <si>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</si>
  <si>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</si>
  <si>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</si>
  <si>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</si>
  <si>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</si>
  <si>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</si>
  <si>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</si>
  <si>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</si>
  <si>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</si>
  <si>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</si>
  <si>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</si>
  <si>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</si>
  <si>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</si>
  <si>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</si>
  <si>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</si>
  <si>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</si>
  <si>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</si>
  <si>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</si>
  <si>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</si>
  <si>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</si>
  <si>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</si>
  <si>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</si>
  <si>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</si>
  <si>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</si>
  <si>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</si>
  <si>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</si>
  <si>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</si>
  <si>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</si>
  <si>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</si>
  <si>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</si>
  <si>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</si>
  <si>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</si>
  <si>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</si>
  <si>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</si>
  <si>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</si>
  <si>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</si>
  <si>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</si>
  <si>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</si>
  <si>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</si>
  <si>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</si>
  <si>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</si>
  <si>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</si>
  <si>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</si>
  <si>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</si>
  <si>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</si>
  <si>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</si>
  <si>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</si>
  <si>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</si>
  <si>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</si>
  <si>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</si>
  <si>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</si>
  <si>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</si>
  <si>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</si>
  <si>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</si>
  <si>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</si>
  <si>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</si>
  <si>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</si>
  <si>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</si>
  <si>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</si>
  <si>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</si>
  <si>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</si>
  <si>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</si>
  <si>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</si>
  <si>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</si>
  <si>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</si>
  <si>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</si>
  <si>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</si>
  <si>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</si>
  <si>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</si>
  <si>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</si>
  <si>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</si>
  <si>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</si>
  <si>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</si>
  <si>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</si>
  <si>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</si>
  <si>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</si>
  <si>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</si>
  <si>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</si>
  <si>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</si>
  <si>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</si>
  <si>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</si>
  <si>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</si>
  <si>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</si>
  <si>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</si>
  <si>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</si>
  <si>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</si>
  <si>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</si>
  <si>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</si>
  <si>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</si>
  <si>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</si>
  <si>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</si>
  <si>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</si>
  <si>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</si>
  <si>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</si>
  <si>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</si>
  <si>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</si>
  <si>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</si>
  <si>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</si>
  <si>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</si>
  <si>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</si>
  <si>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</si>
  <si>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</si>
  <si>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</si>
  <si>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</si>
  <si>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</si>
  <si>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</si>
  <si>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</si>
  <si>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</si>
  <si>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</si>
  <si>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</si>
  <si>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</si>
  <si>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</si>
  <si>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</si>
  <si>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</si>
  <si>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</si>
  <si>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</si>
  <si>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</si>
  <si>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</si>
  <si>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</si>
  <si>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</si>
  <si>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</si>
  <si>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</si>
  <si>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</si>
  <si>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</si>
  <si>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</si>
  <si>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</si>
  <si>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</si>
  <si>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</si>
  <si>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</si>
  <si>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</si>
  <si>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</si>
  <si>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</si>
  <si>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</si>
  <si>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</si>
  <si>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</si>
  <si>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</si>
  <si>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</si>
  <si>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</si>
  <si>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</si>
  <si>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</si>
  <si>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</si>
  <si>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</si>
  <si>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</si>
  <si>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</si>
  <si>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</si>
  <si>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</si>
  <si>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</si>
  <si>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</si>
  <si>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</si>
  <si>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</si>
  <si>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</si>
  <si>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</si>
  <si>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</si>
  <si>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</si>
  <si>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</si>
  <si>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</si>
  <si>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</si>
  <si>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</si>
  <si>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</si>
  <si>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</si>
  <si>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</si>
  <si>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</si>
  <si>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</si>
  <si>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</si>
  <si>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</si>
  <si>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</si>
  <si>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</si>
  <si>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</si>
  <si>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</si>
  <si>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</si>
  <si>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</si>
  <si>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</si>
  <si>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</si>
  <si>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</si>
  <si>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</si>
  <si>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</si>
  <si>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</si>
  <si>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</si>
  <si>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</si>
  <si>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</si>
  <si>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</si>
  <si>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</si>
  <si>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</si>
  <si>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</si>
  <si>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</si>
  <si>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</si>
  <si>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</si>
  <si>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</si>
  <si>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</si>
  <si>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</si>
  <si>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</si>
  <si>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</si>
  <si>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</si>
  <si>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</si>
  <si>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</si>
  <si>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</si>
  <si>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</si>
  <si>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</si>
  <si>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</si>
  <si>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</si>
  <si>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</si>
  <si>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</si>
  <si>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</si>
  <si>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</si>
  <si>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</si>
  <si>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</si>
  <si>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</si>
  <si>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</si>
  <si>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</si>
  <si>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</si>
  <si>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</si>
  <si>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</si>
  <si>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</si>
  <si>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</si>
  <si>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</si>
  <si>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</si>
  <si>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</si>
  <si>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</si>
  <si>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</si>
  <si>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</si>
  <si>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</si>
  <si>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</si>
  <si>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</si>
  <si>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</si>
  <si>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</si>
  <si>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</si>
  <si>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</si>
  <si>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</si>
  <si>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</si>
  <si>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</si>
  <si>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</si>
  <si>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</si>
  <si>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</si>
  <si>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</si>
  <si>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</si>
  <si>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</si>
  <si>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</si>
  <si>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</si>
  <si>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</si>
  <si>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</si>
  <si>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</si>
  <si>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</si>
  <si>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</si>
  <si>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</si>
  <si>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</si>
  <si>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</si>
  <si>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</si>
  <si>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</si>
  <si>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</si>
  <si>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</si>
  <si>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</si>
  <si>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</si>
  <si>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</si>
  <si>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</si>
  <si>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</si>
  <si>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</si>
  <si>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</si>
  <si>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</si>
  <si>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</si>
  <si>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</si>
  <si>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</si>
  <si>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</si>
  <si>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</si>
  <si>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</si>
  <si>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</si>
  <si>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</si>
  <si>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</si>
  <si>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</si>
  <si>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</si>
  <si>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</si>
  <si>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</si>
  <si>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</si>
  <si>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</si>
  <si>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</si>
  <si>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</si>
  <si>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</si>
  <si>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</si>
  <si>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</si>
  <si>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</si>
  <si>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</si>
  <si>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</si>
  <si>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</si>
  <si>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</si>
  <si>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</si>
  <si>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</si>
  <si>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</si>
  <si>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</si>
  <si>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</si>
  <si>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</si>
  <si>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</si>
  <si>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</si>
  <si>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</si>
  <si>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</si>
  <si>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</si>
  <si>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</si>
  <si>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</si>
  <si>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</si>
  <si>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</si>
  <si>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</si>
  <si>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</si>
  <si>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</si>
  <si>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</si>
  <si>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</si>
  <si>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</si>
  <si>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</si>
  <si>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</si>
  <si>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</si>
  <si>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</si>
  <si>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</si>
  <si>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</si>
  <si>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</si>
  <si>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</si>
  <si>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</si>
  <si>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</si>
  <si>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</si>
  <si>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</si>
  <si>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</si>
  <si>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</si>
  <si>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</si>
  <si>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</si>
  <si>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</si>
  <si>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</si>
  <si>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</si>
  <si>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</si>
  <si>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</si>
  <si>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</si>
  <si>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</si>
  <si>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</si>
  <si>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</si>
  <si>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</si>
  <si>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</si>
  <si>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</si>
  <si>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</si>
  <si>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</si>
  <si>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</si>
  <si>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</si>
  <si>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</si>
  <si>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</si>
  <si>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</si>
  <si>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</si>
  <si>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</si>
  <si>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</si>
  <si>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</si>
  <si>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</si>
  <si>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</si>
  <si>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</si>
  <si>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</si>
  <si>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</si>
  <si>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</si>
  <si>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</si>
  <si>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</si>
  <si>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</si>
  <si>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</si>
  <si>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</si>
  <si>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</si>
  <si>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</si>
  <si>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</si>
  <si>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</si>
  <si>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</si>
  <si>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</si>
  <si>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</si>
  <si>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</si>
  <si>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</si>
  <si>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</si>
  <si>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</si>
  <si>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</si>
  <si>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</si>
  <si>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</si>
  <si>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</si>
  <si>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</si>
  <si>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</si>
  <si>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</si>
  <si>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</si>
  <si>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</si>
  <si>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</si>
  <si>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</si>
  <si>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</si>
  <si>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</si>
  <si>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</si>
  <si>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</si>
  <si>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</si>
  <si>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</si>
  <si>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</si>
  <si>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</si>
  <si>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</si>
  <si>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</si>
  <si>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</si>
  <si>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</si>
  <si>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</si>
  <si>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</si>
  <si>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</si>
  <si>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</si>
  <si>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</si>
  <si>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</si>
  <si>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</si>
  <si>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</si>
  <si>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</si>
  <si>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</si>
  <si>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</si>
  <si>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</si>
  <si>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</si>
  <si>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</si>
  <si>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</si>
  <si>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</si>
  <si>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</si>
  <si>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</si>
  <si>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</si>
  <si>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</si>
  <si>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</si>
  <si>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</si>
  <si>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</si>
  <si>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</si>
  <si>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</si>
  <si>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</si>
  <si>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</si>
  <si>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</si>
  <si>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</si>
  <si>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</si>
  <si>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</si>
  <si>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</si>
  <si>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</si>
  <si>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</si>
  <si>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</si>
  <si>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</si>
  <si>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</si>
  <si>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</si>
  <si>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</si>
  <si>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</si>
  <si>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</si>
  <si>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</si>
  <si>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</si>
  <si>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</si>
  <si>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</si>
  <si>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</si>
  <si>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</si>
  <si>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</si>
  <si>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</si>
  <si>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</si>
  <si>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</si>
  <si>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</si>
  <si>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</si>
  <si>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</si>
  <si>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</si>
  <si>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</si>
  <si>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</si>
  <si>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</si>
  <si>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</si>
  <si>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</si>
  <si>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</si>
  <si>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</si>
  <si>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</si>
  <si>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</si>
  <si>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</si>
  <si>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</si>
  <si>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</si>
  <si>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</si>
  <si>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</si>
  <si>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</si>
  <si>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</si>
  <si>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</si>
  <si>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</si>
  <si>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</si>
  <si>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</si>
  <si>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</si>
  <si>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</si>
  <si>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</si>
  <si>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</si>
  <si>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</si>
  <si>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</si>
  <si>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</si>
  <si>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</si>
  <si>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</si>
  <si>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</si>
  <si>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</si>
  <si>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</si>
  <si>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</si>
  <si>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</si>
  <si>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</si>
  <si>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</si>
  <si>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</si>
  <si>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</si>
  <si>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</si>
  <si>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</si>
  <si>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</si>
  <si>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</si>
  <si>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</si>
  <si>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</si>
  <si>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</si>
  <si>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</si>
  <si>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</si>
  <si>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</si>
  <si>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</si>
  <si>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</si>
  <si>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</si>
  <si>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</si>
  <si>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</si>
  <si>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</si>
  <si>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</si>
  <si>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</si>
  <si>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</si>
  <si>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</si>
  <si>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</si>
  <si>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</si>
  <si>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</si>
  <si>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</si>
  <si>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</si>
  <si>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</si>
  <si>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</si>
  <si>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</si>
  <si>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</si>
  <si>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</si>
  <si>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</si>
  <si>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</si>
  <si>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</si>
  <si>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</si>
  <si>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</si>
  <si>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</si>
  <si>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</si>
  <si>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</si>
  <si>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</si>
  <si>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</si>
  <si>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</si>
  <si>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</si>
  <si>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</si>
  <si>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</si>
  <si>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</si>
  <si>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</si>
  <si>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</si>
  <si>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</si>
  <si>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</si>
  <si>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</si>
  <si>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</si>
  <si>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</si>
  <si>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</si>
  <si>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</si>
  <si>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</si>
  <si>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</si>
  <si>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</si>
  <si>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</si>
  <si>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</si>
  <si>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</si>
  <si>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</si>
  <si>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</si>
  <si>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</si>
  <si>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</si>
  <si>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</si>
  <si>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</si>
  <si>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</si>
  <si>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</si>
  <si>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</si>
  <si>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</si>
  <si>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</si>
  <si>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</si>
  <si>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</si>
  <si>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</si>
  <si>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</si>
  <si>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</si>
  <si>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</si>
  <si>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</si>
  <si>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</si>
  <si>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</si>
  <si>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</si>
  <si>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</si>
  <si>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</si>
  <si>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</si>
  <si>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</si>
  <si>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</si>
  <si>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</si>
  <si>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</si>
  <si>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</si>
  <si>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</si>
  <si>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</si>
  <si>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</si>
  <si>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</si>
  <si>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</si>
  <si>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</si>
  <si>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</si>
  <si>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</si>
  <si>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</si>
  <si>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</si>
  <si>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</si>
  <si>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</si>
  <si>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</si>
  <si>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</si>
  <si>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</si>
  <si>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</si>
  <si>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</si>
  <si>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</si>
  <si>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</si>
  <si>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</si>
  <si>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</si>
  <si>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</si>
  <si>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</si>
  <si>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</si>
  <si>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</si>
  <si>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</si>
  <si>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</si>
  <si>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</si>
  <si>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</si>
  <si>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</si>
  <si>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</si>
  <si>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</si>
  <si>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</si>
  <si>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</si>
  <si>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</si>
  <si>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</si>
  <si>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</si>
  <si>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</si>
  <si>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</si>
  <si>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</si>
  <si>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</si>
  <si>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</si>
  <si>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</si>
  <si>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</si>
  <si>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</si>
  <si>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</si>
  <si>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</si>
  <si>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</si>
  <si>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</si>
  <si>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</si>
  <si>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</si>
  <si>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</si>
  <si>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</si>
  <si>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</si>
  <si>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</si>
  <si>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</si>
  <si>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</si>
  <si>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</si>
  <si>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</si>
  <si>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</si>
  <si>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</si>
  <si>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</si>
  <si>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</si>
  <si>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</si>
  <si>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</si>
  <si>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</si>
  <si>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</si>
  <si>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</si>
  <si>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</si>
  <si>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</si>
  <si>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</si>
  <si>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</si>
  <si>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</si>
  <si>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</si>
  <si>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</si>
  <si>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</si>
  <si>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</si>
  <si>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</si>
  <si>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</si>
  <si>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</si>
  <si>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</si>
  <si>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</si>
  <si>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</si>
  <si>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</si>
  <si>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</si>
  <si>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</si>
  <si>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</si>
  <si>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</si>
  <si>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</si>
  <si>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</si>
  <si>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</si>
  <si>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</si>
  <si>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</si>
  <si>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</si>
  <si>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</si>
  <si>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</si>
  <si>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</si>
  <si>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</si>
  <si>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</si>
  <si>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</si>
  <si>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</si>
  <si>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</si>
  <si>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</si>
  <si>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</si>
  <si>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</si>
  <si>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</si>
  <si>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</si>
  <si>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</si>
  <si>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</si>
  <si>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</si>
  <si>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</si>
  <si>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</si>
  <si>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</si>
  <si>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</si>
  <si>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</si>
  <si>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</si>
  <si>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</si>
  <si>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</si>
  <si>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</si>
  <si>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</si>
  <si>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</si>
  <si>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</si>
  <si>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</si>
  <si>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</si>
  <si>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</si>
  <si>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</si>
  <si>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</si>
  <si>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</si>
  <si>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</si>
  <si>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</si>
  <si>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</si>
  <si>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</si>
  <si>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</si>
  <si>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</si>
  <si>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</si>
  <si>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</si>
  <si>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</si>
  <si>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</si>
  <si>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</si>
  <si>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</si>
  <si>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</si>
  <si>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</si>
  <si>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</si>
  <si>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</si>
  <si>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</si>
  <si>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</si>
  <si>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</si>
  <si>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</si>
  <si>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</si>
  <si>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</si>
  <si>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</si>
  <si>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</si>
  <si>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</si>
  <si>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</si>
  <si>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</si>
  <si>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</si>
  <si>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</si>
  <si>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</si>
  <si>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</si>
  <si>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</si>
  <si>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</si>
  <si>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</si>
  <si>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</si>
  <si>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</si>
  <si>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</si>
  <si>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</si>
  <si>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</si>
  <si>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</si>
  <si>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</si>
  <si>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</si>
  <si>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</si>
  <si>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</si>
  <si>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</si>
  <si>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</si>
  <si>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</si>
  <si>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</si>
  <si>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</si>
  <si>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</si>
  <si>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</si>
  <si>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</si>
  <si>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</si>
  <si>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</si>
  <si>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</si>
  <si>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</si>
  <si>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</si>
  <si>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</si>
  <si>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</si>
  <si>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</si>
  <si>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</si>
  <si>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</si>
  <si>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</si>
  <si>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</si>
  <si>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</si>
  <si>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</si>
  <si>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</si>
  <si>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</si>
  <si>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</si>
  <si>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</si>
  <si>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</si>
  <si>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</si>
  <si>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</si>
  <si>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</si>
  <si>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</si>
  <si>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</si>
  <si>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</si>
  <si>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</si>
  <si>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</si>
  <si>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</si>
  <si>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</si>
  <si>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</si>
  <si>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</si>
  <si>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</si>
  <si>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</si>
  <si>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</si>
  <si>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</si>
  <si>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</si>
  <si>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</si>
  <si>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</si>
  <si>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</si>
  <si>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</si>
  <si>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</si>
  <si>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</si>
  <si>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</si>
  <si>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</si>
  <si>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</si>
  <si>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</si>
  <si>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</si>
  <si>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</si>
  <si>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</si>
  <si>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</si>
  <si>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</si>
  <si>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</si>
  <si>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</si>
  <si>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</si>
  <si>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</si>
  <si>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</si>
  <si>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</si>
  <si>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</si>
  <si>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</si>
  <si>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</si>
  <si>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</si>
  <si>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</si>
  <si>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</si>
  <si>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</si>
  <si>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</si>
  <si>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</si>
  <si>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</si>
  <si>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</si>
  <si>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</si>
  <si>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</si>
  <si>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</si>
  <si>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</si>
  <si>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</si>
  <si>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</si>
  <si>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</si>
  <si>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</si>
  <si>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</si>
  <si>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</si>
  <si>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</si>
  <si>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</si>
  <si>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</si>
  <si>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</si>
  <si>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</si>
  <si>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</si>
  <si>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</si>
  <si>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</si>
  <si>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</si>
  <si>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</si>
  <si>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</si>
  <si>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</si>
  <si>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</si>
  <si>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</si>
  <si>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</si>
  <si>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</si>
  <si>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</si>
  <si>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</si>
  <si>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</si>
  <si>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</si>
  <si>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</si>
  <si>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</si>
  <si>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</si>
  <si>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</si>
  <si>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</si>
  <si>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</si>
  <si>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</si>
  <si>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</si>
  <si>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</si>
  <si>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</si>
  <si>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</si>
  <si>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</si>
  <si>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</si>
  <si>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</si>
  <si>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</si>
  <si>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</si>
  <si>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</si>
  <si>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</si>
  <si>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</si>
  <si>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</si>
  <si>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</si>
  <si>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</si>
  <si>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</si>
  <si>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</si>
  <si>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</si>
  <si>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</si>
  <si>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</si>
  <si>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</si>
  <si>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</si>
  <si>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</si>
  <si>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</si>
  <si>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</si>
  <si>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</si>
  <si>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</si>
  <si>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</si>
  <si>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</si>
  <si>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</si>
  <si>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</si>
  <si>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</si>
  <si>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</si>
  <si>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</si>
  <si>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</si>
  <si>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</si>
  <si>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</si>
  <si>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</si>
  <si>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</si>
  <si>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</si>
  <si>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</si>
  <si>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</si>
  <si>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</si>
  <si>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</si>
  <si>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</si>
  <si>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</si>
  <si>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</si>
  <si>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</si>
  <si>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</si>
  <si>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</si>
  <si>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</si>
  <si>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</si>
  <si>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</si>
  <si>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</si>
  <si>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</si>
  <si>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</si>
  <si>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</si>
  <si>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</si>
  <si>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</si>
  <si>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</si>
  <si>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</si>
  <si>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</si>
  <si>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</si>
  <si>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</si>
  <si>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</si>
  <si>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</si>
  <si>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</si>
  <si>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</si>
  <si>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</si>
  <si>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</si>
  <si>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</si>
  <si>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</si>
  <si>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</si>
  <si>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</si>
  <si>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</si>
  <si>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</si>
  <si>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</si>
  <si>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</si>
  <si>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</si>
  <si>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</si>
  <si>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</si>
  <si>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</si>
  <si>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</si>
  <si>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</si>
  <si>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</si>
  <si>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</si>
  <si>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</si>
  <si>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</si>
  <si>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</si>
  <si>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</si>
  <si>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</si>
  <si>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</si>
  <si>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</si>
  <si>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</si>
  <si>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</si>
  <si>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</si>
  <si>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</si>
  <si>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</si>
  <si>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</si>
  <si>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</si>
  <si>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</si>
  <si>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</si>
  <si>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</si>
  <si>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</si>
  <si>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</si>
  <si>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</si>
  <si>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</si>
  <si>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</si>
  <si>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</si>
  <si>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</si>
  <si>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</si>
  <si>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</si>
  <si>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</si>
  <si>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</si>
  <si>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</si>
  <si>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</si>
  <si>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</si>
  <si>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</si>
  <si>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</si>
  <si>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</si>
  <si>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</si>
  <si>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</si>
  <si>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</si>
  <si>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</si>
  <si>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</si>
  <si>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</si>
  <si>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</si>
  <si>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</si>
  <si>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</si>
  <si>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</si>
  <si>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</si>
  <si>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</si>
  <si>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</si>
  <si>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</si>
  <si>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</si>
  <si>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</si>
  <si>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</si>
  <si>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</si>
  <si>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</si>
  <si>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</si>
  <si>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</si>
  <si>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</si>
  <si>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</si>
  <si>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</si>
  <si>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</si>
  <si>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</si>
  <si>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</si>
  <si>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</si>
  <si>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</si>
  <si>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</si>
  <si>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</si>
  <si>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</si>
  <si>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</si>
  <si>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</si>
  <si>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</si>
  <si>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</si>
  <si>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</si>
  <si>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</si>
  <si>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</si>
  <si>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</si>
  <si>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</si>
  <si>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</si>
  <si>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</si>
  <si>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</si>
  <si>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</si>
  <si>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</si>
  <si>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</si>
  <si>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</si>
  <si>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</si>
  <si>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</si>
  <si>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</si>
  <si>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</si>
  <si>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</si>
  <si>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</si>
  <si>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</si>
  <si>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</si>
  <si>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</si>
  <si>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</si>
  <si>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</si>
  <si>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</si>
  <si>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</si>
  <si>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</si>
  <si>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</si>
  <si>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</si>
  <si>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</si>
  <si>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</si>
  <si>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</si>
  <si>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</si>
  <si>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</si>
  <si>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</si>
  <si>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</si>
  <si>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</si>
  <si>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</si>
  <si>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</si>
  <si>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</si>
  <si>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</si>
  <si>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</si>
  <si>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</si>
  <si>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</si>
  <si>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</si>
  <si>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</si>
  <si>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</si>
  <si>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</si>
  <si>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</si>
  <si>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</si>
  <si>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</si>
  <si>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</si>
  <si>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</si>
  <si>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</si>
  <si>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</si>
  <si>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</si>
  <si>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</si>
  <si>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</si>
  <si>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</si>
  <si>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</si>
  <si>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</si>
  <si>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</si>
  <si>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</si>
  <si>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</si>
  <si>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</si>
  <si>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</si>
  <si>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</si>
  <si>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</si>
  <si>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</si>
  <si>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</si>
  <si>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</si>
  <si>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</si>
  <si>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</si>
  <si>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</si>
  <si>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</si>
  <si>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</si>
  <si>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</si>
  <si>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</si>
  <si>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</si>
  <si>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</si>
  <si>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</si>
  <si>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</si>
  <si>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</si>
  <si>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</si>
  <si>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</si>
  <si>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</si>
  <si>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</si>
  <si>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</si>
  <si>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</si>
  <si>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</si>
  <si>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</si>
  <si>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</si>
  <si>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</si>
  <si>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</si>
  <si>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</si>
  <si>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</si>
  <si>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</si>
  <si>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</si>
  <si>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</si>
  <si>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</si>
  <si>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</si>
  <si>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</si>
  <si>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</si>
  <si>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</si>
  <si>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</si>
  <si>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</si>
  <si>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</si>
  <si>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</si>
  <si>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</si>
  <si>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</si>
  <si>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</si>
  <si>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</si>
  <si>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</si>
  <si>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</si>
  <si>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</si>
  <si>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</si>
  <si>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</si>
  <si>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</si>
  <si>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</si>
  <si>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</si>
  <si>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</si>
  <si>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</si>
  <si>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</si>
  <si>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</si>
  <si>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</si>
  <si>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</si>
  <si>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</si>
  <si>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</si>
  <si>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</si>
  <si>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</si>
  <si>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</si>
  <si>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</si>
  <si>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</si>
  <si>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</si>
  <si>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</si>
  <si>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</si>
  <si>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</si>
  <si>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</si>
  <si>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</si>
  <si>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</si>
  <si>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</si>
  <si>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</si>
  <si>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</si>
  <si>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</si>
  <si>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</si>
  <si>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</si>
  <si>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</si>
  <si>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</si>
  <si>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</si>
  <si>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</si>
  <si>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</si>
  <si>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</si>
  <si>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</si>
  <si>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</si>
  <si>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</si>
  <si>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</si>
  <si>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</si>
  <si>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</si>
  <si>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</si>
  <si>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</si>
  <si>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</si>
  <si>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</si>
  <si>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</si>
  <si>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</si>
  <si>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</si>
  <si>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</si>
  <si>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</si>
  <si>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</si>
  <si>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</si>
  <si>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</si>
  <si>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</si>
  <si>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</si>
  <si>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</si>
  <si>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</si>
  <si>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</si>
  <si>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</si>
  <si>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</si>
  <si>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</si>
  <si>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</si>
  <si>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</si>
  <si>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</si>
  <si>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</si>
  <si>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</si>
  <si>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</si>
  <si>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</si>
  <si>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</si>
  <si>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</si>
  <si>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</si>
  <si>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</si>
  <si>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</si>
  <si>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</si>
  <si>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</si>
  <si>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</si>
  <si>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</si>
  <si>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</si>
  <si>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</si>
  <si>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</si>
  <si>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</si>
  <si>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</si>
  <si>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</si>
  <si>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</si>
  <si>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</si>
  <si>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</si>
  <si>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</si>
  <si>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</si>
  <si>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</si>
  <si>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</si>
  <si>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</si>
  <si>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</si>
  <si>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</si>
  <si>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</si>
  <si>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</si>
  <si>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</si>
  <si>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</si>
  <si>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</si>
  <si>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</si>
  <si>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</si>
  <si>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</si>
  <si>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</si>
  <si>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</si>
  <si>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</si>
  <si>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</si>
  <si>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</si>
  <si>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</si>
  <si>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</si>
  <si>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</si>
  <si>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</si>
  <si>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</si>
  <si>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</si>
  <si>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</si>
  <si>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</si>
  <si>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</si>
  <si>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</si>
  <si>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</si>
  <si>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</si>
  <si>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</si>
  <si>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</si>
  <si>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</si>
  <si>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</si>
  <si>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</si>
  <si>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</si>
  <si>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</si>
  <si>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</si>
  <si>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</si>
  <si>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</si>
  <si>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</si>
  <si>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</si>
  <si>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</si>
  <si>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</si>
  <si>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</si>
  <si>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</si>
  <si>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</si>
  <si>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</si>
  <si>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</si>
  <si>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</si>
  <si>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</si>
  <si>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</si>
  <si>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</si>
  <si>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</si>
  <si>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</si>
  <si>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</si>
  <si>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</si>
  <si>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</si>
  <si>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</si>
  <si>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</si>
  <si>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</si>
  <si>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</si>
  <si>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</si>
  <si>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</si>
  <si>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</si>
  <si>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</si>
  <si>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</si>
  <si>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</si>
  <si>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</si>
  <si>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</si>
  <si>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</si>
  <si>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</si>
  <si>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</si>
  <si>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</si>
  <si>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</si>
  <si>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</si>
  <si>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</si>
  <si>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</si>
  <si>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</si>
  <si>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</si>
  <si>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</si>
  <si>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</si>
  <si>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</si>
  <si>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</si>
  <si>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</si>
  <si>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</si>
  <si>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</si>
  <si>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</si>
  <si>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</si>
  <si>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</si>
  <si>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</si>
  <si>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</si>
  <si>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</si>
  <si>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</si>
  <si>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</si>
  <si>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</si>
  <si>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</si>
  <si>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</si>
  <si>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</si>
  <si>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</si>
  <si>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</si>
  <si>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</si>
  <si>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</si>
  <si>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</si>
  <si>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</si>
  <si>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</si>
  <si>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</si>
  <si>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</si>
  <si>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</si>
  <si>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</si>
  <si>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</si>
  <si>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</si>
  <si>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</si>
  <si>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</si>
  <si>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</si>
  <si>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</si>
  <si>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</si>
  <si>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</si>
  <si>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</si>
  <si>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</si>
  <si>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</si>
  <si>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</si>
  <si>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</si>
  <si>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</si>
  <si>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</si>
  <si>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</si>
  <si>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</si>
  <si>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</si>
  <si>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</si>
  <si>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</si>
  <si>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</si>
  <si>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</si>
  <si>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</si>
  <si>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</si>
  <si>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</si>
  <si>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</si>
  <si>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</si>
  <si>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</si>
  <si>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</si>
  <si>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</si>
  <si>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</si>
  <si>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</si>
  <si>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</si>
  <si>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</si>
  <si>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</si>
  <si>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</si>
  <si>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</si>
  <si>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</si>
  <si>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</si>
  <si>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</si>
  <si>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</si>
  <si>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</si>
  <si>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</si>
  <si>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</si>
  <si>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</si>
  <si>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</si>
  <si>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</si>
  <si>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</si>
  <si>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</si>
  <si>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</si>
  <si>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</si>
  <si>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</si>
  <si>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</si>
  <si>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</si>
  <si>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</si>
  <si>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</si>
  <si>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</si>
  <si>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</si>
  <si>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</si>
  <si>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</si>
  <si>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</si>
  <si>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</si>
  <si>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</si>
  <si>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</si>
  <si>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</si>
  <si>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</si>
  <si>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</si>
  <si>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</si>
  <si>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</si>
  <si>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</si>
  <si>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</si>
  <si>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</si>
  <si>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</si>
  <si>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</si>
  <si>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</si>
  <si>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</si>
  <si>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</si>
  <si>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</si>
  <si>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</si>
  <si>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</si>
  <si>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</si>
  <si>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</si>
  <si>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</si>
  <si>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</si>
  <si>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</si>
  <si>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</si>
  <si>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</si>
  <si>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</si>
  <si>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</si>
  <si>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</si>
  <si>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</si>
  <si>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</si>
  <si>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</si>
  <si>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</si>
  <si>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</si>
  <si>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</si>
  <si>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</si>
  <si>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</si>
  <si>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</si>
  <si>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</si>
  <si>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</si>
  <si>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</si>
  <si>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</si>
  <si>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</si>
  <si>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</si>
  <si>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</si>
  <si>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</si>
  <si>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</si>
  <si>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</si>
  <si>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</si>
  <si>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</si>
  <si>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</si>
  <si>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</si>
  <si>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</si>
  <si>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</si>
  <si>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</si>
  <si>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</si>
  <si>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</si>
  <si>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</si>
  <si>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</si>
  <si>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</si>
  <si>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</si>
  <si>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</si>
  <si>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</si>
  <si>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</si>
  <si>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</si>
  <si>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</si>
  <si>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</si>
  <si>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</si>
  <si>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</si>
  <si>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</si>
  <si>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</si>
  <si>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</si>
  <si>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</si>
  <si>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</si>
  <si>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</si>
  <si>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</si>
  <si>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</si>
  <si>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</si>
  <si>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</si>
  <si>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</si>
  <si>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</si>
  <si>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</si>
  <si>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</si>
  <si>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</si>
  <si>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</si>
  <si>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</si>
  <si>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</si>
  <si>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</si>
  <si>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</si>
  <si>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</si>
  <si>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</si>
  <si>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</si>
  <si>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</si>
  <si>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</si>
  <si>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</si>
  <si>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</si>
  <si>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</si>
  <si>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</si>
  <si>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</si>
  <si>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</si>
  <si>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</si>
  <si>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</si>
  <si>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</si>
  <si>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</si>
  <si>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</si>
  <si>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</si>
  <si>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</si>
  <si>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</si>
  <si>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</si>
  <si>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</si>
  <si>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</si>
  <si>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</si>
  <si>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</si>
  <si>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</si>
  <si>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</si>
  <si>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</si>
  <si>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</si>
  <si>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</si>
  <si>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</si>
  <si>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</si>
  <si>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</si>
  <si>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</si>
  <si>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</si>
  <si>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</si>
  <si>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</si>
  <si>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</si>
  <si>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</si>
  <si>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</si>
  <si>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</si>
  <si>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</si>
  <si>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</si>
  <si>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</si>
  <si>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</si>
  <si>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</si>
  <si>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</si>
  <si>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</si>
  <si>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</si>
  <si>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</si>
  <si>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</si>
  <si>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</si>
  <si>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</si>
  <si>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</si>
  <si>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</si>
  <si>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</si>
  <si>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</si>
  <si>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</si>
  <si>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</si>
  <si>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</si>
  <si>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</si>
  <si>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</si>
  <si>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</si>
  <si>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</si>
  <si>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</si>
  <si>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</si>
  <si>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</si>
  <si>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</si>
  <si>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</si>
  <si>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</si>
  <si>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</si>
  <si>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</si>
  <si>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</si>
  <si>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</si>
  <si>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</si>
  <si>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</si>
  <si>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</si>
  <si>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</si>
  <si>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</si>
  <si>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</si>
  <si>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</si>
  <si>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</si>
  <si>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</si>
  <si>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</si>
  <si>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</si>
  <si>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</si>
  <si>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</si>
  <si>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</si>
  <si>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</si>
  <si>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</si>
  <si>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</si>
  <si>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</si>
  <si>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</si>
  <si>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</si>
  <si>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</si>
  <si>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</si>
  <si>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</si>
  <si>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</si>
  <si>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</si>
  <si>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</si>
  <si>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</si>
  <si>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</si>
  <si>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</si>
  <si>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</si>
  <si>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</si>
  <si>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</si>
  <si>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</si>
  <si>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</si>
  <si>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</si>
  <si>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</si>
  <si>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</si>
  <si>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</si>
  <si>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</si>
  <si>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</si>
  <si>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</si>
  <si>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</si>
  <si>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</si>
  <si>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</si>
  <si>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</si>
  <si>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</si>
  <si>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</si>
  <si>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</si>
  <si>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</si>
  <si>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</si>
  <si>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</si>
  <si>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</si>
  <si>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</si>
  <si>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</si>
  <si>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</si>
  <si>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</si>
  <si>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</si>
  <si>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</si>
  <si>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</si>
  <si>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</si>
  <si>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</si>
  <si>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</si>
  <si>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</si>
  <si>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</si>
  <si>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</si>
  <si>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</si>
  <si>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</si>
  <si>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</si>
  <si>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</si>
  <si>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</si>
  <si>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</si>
  <si>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</si>
  <si>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</si>
  <si>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</si>
  <si>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</si>
  <si>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</si>
  <si>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</si>
  <si>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</si>
  <si>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</si>
  <si>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</si>
  <si>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</si>
  <si>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</si>
  <si>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</si>
  <si>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</si>
  <si>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</si>
  <si>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</si>
  <si>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</si>
  <si>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</si>
  <si>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</si>
  <si>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</si>
  <si>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</si>
  <si>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</si>
  <si>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</si>
  <si>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</si>
  <si>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</si>
  <si>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</si>
  <si>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</si>
  <si>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</si>
  <si>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</si>
  <si>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</si>
  <si>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</si>
  <si>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</si>
  <si>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</si>
  <si>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</si>
  <si>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</si>
  <si>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</si>
  <si>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</si>
  <si>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</si>
  <si>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</si>
  <si>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</si>
  <si>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</si>
  <si>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</si>
  <si>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</si>
  <si>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</si>
  <si>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</si>
  <si>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</si>
  <si>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</si>
  <si>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</si>
  <si>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</si>
  <si>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</si>
  <si>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</si>
  <si>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</si>
  <si>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</si>
  <si>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</si>
  <si>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</si>
  <si>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</si>
  <si>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</si>
  <si>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</si>
  <si>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</si>
  <si>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</si>
  <si>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</si>
  <si>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</si>
  <si>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</si>
  <si>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</si>
  <si>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</si>
  <si>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</si>
  <si>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</si>
  <si>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</si>
  <si>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</si>
  <si>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</si>
  <si>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</si>
  <si>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</si>
  <si>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</si>
  <si>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</si>
  <si>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</si>
  <si>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</si>
  <si>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</si>
  <si>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</si>
  <si>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</si>
  <si>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</si>
  <si>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</si>
  <si>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</si>
  <si>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</si>
  <si>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</si>
  <si>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</si>
  <si>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</si>
  <si>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</si>
  <si>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</si>
  <si>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</si>
  <si>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</si>
  <si>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</si>
  <si>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</si>
  <si>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</si>
  <si>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</si>
  <si>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</si>
  <si>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</si>
  <si>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</si>
  <si>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</si>
  <si>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</si>
  <si>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</si>
  <si>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</si>
  <si>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</si>
  <si>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</si>
  <si>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</si>
  <si>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</si>
  <si>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</si>
  <si>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</si>
  <si>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</si>
  <si>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</si>
  <si>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</si>
  <si>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</si>
  <si>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</si>
  <si>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</si>
  <si>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</si>
  <si>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</si>
  <si>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</si>
  <si>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</si>
  <si>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</si>
  <si>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</si>
  <si>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</si>
  <si>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</si>
  <si>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</si>
  <si>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</si>
  <si>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</si>
  <si>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</si>
  <si>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</si>
  <si>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</si>
  <si>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</si>
  <si>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</si>
  <si>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</si>
  <si>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</si>
  <si>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</si>
  <si>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</si>
  <si>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</si>
  <si>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</si>
  <si>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</si>
  <si>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</si>
  <si>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</si>
  <si>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</si>
  <si>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</si>
  <si>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</si>
  <si>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</si>
  <si>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</si>
  <si>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</si>
  <si>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</si>
  <si>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</si>
  <si>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</si>
  <si>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</si>
  <si>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</si>
  <si>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</si>
  <si>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</si>
  <si>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</si>
  <si>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</si>
  <si>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</si>
  <si>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</si>
  <si>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</si>
  <si>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</si>
  <si>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</si>
  <si>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</si>
  <si>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</si>
  <si>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</si>
  <si>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</si>
  <si>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</si>
  <si>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</si>
  <si>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</si>
  <si>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</si>
  <si>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</si>
  <si>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</si>
  <si>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</si>
  <si>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</si>
  <si>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</si>
  <si>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</si>
  <si>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</si>
  <si>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</si>
  <si>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</si>
  <si>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</si>
  <si>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</si>
  <si>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</si>
  <si>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</si>
  <si>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</si>
  <si>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</si>
  <si>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</si>
  <si>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</si>
  <si>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</si>
  <si>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</si>
  <si>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</si>
  <si>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</si>
  <si>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</si>
  <si>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</si>
  <si>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</si>
  <si>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</si>
  <si>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</si>
  <si>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</si>
  <si>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</si>
  <si>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</si>
  <si>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</si>
  <si>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</si>
  <si>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</si>
  <si>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</si>
  <si>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</si>
  <si>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</si>
  <si>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</si>
  <si>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</si>
  <si>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</si>
  <si>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</si>
  <si>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</si>
  <si>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</si>
  <si>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</si>
  <si>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</si>
  <si>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</si>
  <si>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</si>
  <si>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</si>
  <si>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</si>
  <si>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</si>
  <si>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</si>
  <si>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</si>
  <si>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</si>
  <si>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</si>
  <si>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</si>
  <si>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</si>
  <si>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</si>
  <si>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</si>
  <si>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</si>
  <si>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</si>
  <si>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</si>
  <si>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</si>
  <si>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</si>
  <si>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</si>
  <si>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</si>
  <si>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</si>
  <si>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</si>
  <si>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</si>
  <si>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</si>
  <si>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</si>
  <si>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</si>
  <si>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</si>
  <si>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</si>
  <si>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</si>
  <si>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</si>
  <si>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</si>
  <si>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</si>
  <si>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</si>
  <si>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</si>
  <si>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</si>
  <si>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</si>
  <si>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</si>
  <si>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</si>
  <si>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</si>
  <si>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</si>
  <si>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</si>
  <si>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</si>
  <si>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</si>
  <si>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</si>
  <si>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</si>
  <si>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</si>
  <si>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</si>
  <si>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</si>
  <si>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</si>
  <si>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</si>
  <si>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</si>
  <si>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</si>
  <si>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</si>
  <si>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</si>
  <si>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</si>
  <si>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</si>
  <si>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</si>
  <si>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</si>
  <si>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</si>
  <si>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</si>
  <si>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</si>
  <si>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</si>
  <si>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</si>
  <si>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</si>
  <si>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</si>
  <si>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</si>
  <si>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</si>
  <si>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</si>
  <si>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</si>
  <si>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</si>
  <si>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</si>
  <si>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</si>
  <si>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</si>
  <si>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</si>
  <si>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</si>
  <si>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</si>
  <si>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</si>
  <si>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</si>
  <si>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</si>
  <si>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</si>
  <si>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</si>
  <si>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</si>
  <si>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</si>
  <si>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</si>
  <si>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</si>
  <si>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</si>
  <si>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</si>
  <si>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</si>
  <si>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</si>
  <si>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</si>
  <si>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</si>
  <si>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</si>
  <si>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</si>
  <si>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</si>
  <si>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</si>
  <si>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</si>
  <si>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</si>
  <si>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</si>
  <si>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</si>
  <si>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</si>
  <si>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</si>
  <si>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</si>
  <si>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</si>
  <si>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</si>
  <si>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</si>
  <si>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</si>
  <si>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</si>
  <si>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</si>
  <si>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</si>
  <si>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</si>
  <si>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</si>
  <si>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</si>
  <si>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</si>
  <si>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</si>
  <si>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</si>
  <si>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</si>
  <si>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</si>
  <si>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</si>
  <si>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</si>
  <si>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</si>
  <si>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</si>
  <si>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</si>
  <si>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</si>
  <si>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</si>
  <si>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</si>
  <si>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</si>
  <si>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</si>
  <si>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</si>
  <si>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</si>
  <si>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</si>
  <si>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</si>
  <si>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</si>
  <si>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</si>
  <si>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</si>
  <si>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</si>
  <si>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</si>
  <si>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</si>
  <si>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</si>
  <si>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</si>
  <si>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</si>
  <si>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</si>
  <si>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</si>
  <si>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</si>
  <si>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</si>
  <si>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</si>
  <si>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</si>
  <si>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</si>
  <si>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</si>
  <si>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</si>
  <si>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</si>
  <si>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</si>
  <si>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</si>
  <si>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</si>
  <si>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</si>
  <si>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</si>
  <si>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</si>
  <si>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</si>
  <si>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</si>
  <si>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</si>
  <si>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</si>
  <si>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</si>
  <si>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</si>
  <si>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</si>
  <si>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</si>
  <si>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</si>
  <si>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</si>
  <si>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</si>
  <si>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</si>
  <si>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</si>
  <si>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</si>
  <si>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</si>
  <si>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</si>
  <si>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</si>
  <si>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</si>
  <si>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</si>
  <si>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</si>
  <si>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</si>
  <si>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</si>
  <si>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</si>
  <si>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</si>
  <si>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</si>
  <si>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</si>
  <si>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</si>
  <si>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</si>
  <si>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</si>
  <si>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</si>
  <si>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</si>
  <si>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</si>
  <si>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</si>
  <si>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</si>
  <si>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</si>
  <si>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</si>
  <si>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</si>
  <si>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</si>
  <si>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</si>
  <si>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</si>
  <si>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</si>
  <si>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</si>
  <si>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</si>
  <si>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</si>
  <si>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</si>
  <si>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</si>
  <si>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</si>
  <si>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</si>
  <si>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</si>
  <si>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</si>
  <si>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</si>
  <si>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</si>
  <si>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</si>
  <si>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</si>
  <si>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</si>
  <si>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</si>
  <si>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</si>
  <si>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</si>
  <si>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</si>
  <si>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</si>
  <si>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</si>
  <si>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</si>
  <si>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</si>
  <si>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</si>
  <si>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</si>
  <si>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</si>
  <si>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</si>
  <si>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</si>
  <si>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</si>
  <si>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</si>
  <si>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</si>
  <si>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</si>
  <si>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</si>
  <si>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</si>
  <si>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</si>
  <si>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</si>
  <si>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</si>
  <si>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</si>
  <si>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</si>
  <si>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</si>
  <si>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</si>
  <si>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</si>
  <si>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</si>
  <si>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</si>
  <si>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</si>
  <si>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</si>
  <si>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</si>
  <si>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</si>
  <si>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</si>
  <si>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</si>
  <si>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</si>
  <si>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</si>
  <si>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</si>
  <si>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</si>
  <si>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</si>
  <si>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</si>
  <si>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</si>
  <si>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</si>
  <si>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</si>
  <si>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</si>
  <si>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</si>
  <si>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</si>
  <si>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</si>
  <si>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</si>
  <si>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</si>
  <si>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</si>
  <si>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</si>
  <si>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</si>
  <si>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</si>
  <si>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</si>
  <si>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</si>
  <si>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</si>
  <si>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</si>
  <si>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</si>
  <si>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</si>
  <si>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</si>
  <si>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</si>
  <si>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</si>
  <si>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</si>
  <si>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</si>
  <si>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</si>
  <si>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</si>
  <si>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</si>
  <si>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</si>
  <si>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</si>
  <si>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</si>
  <si>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</si>
  <si>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</si>
  <si>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</si>
  <si>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</si>
  <si>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</si>
  <si>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</si>
  <si>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</si>
  <si>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</si>
  <si>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</si>
  <si>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</si>
  <si>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</si>
  <si>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</si>
  <si>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</si>
  <si>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</si>
  <si>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</si>
  <si>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</si>
  <si>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</si>
  <si>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</si>
  <si>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</si>
  <si>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</si>
  <si>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</si>
  <si>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</si>
  <si>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</si>
  <si>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</si>
  <si>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</si>
  <si>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</si>
  <si>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</si>
  <si>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</si>
  <si>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</si>
  <si>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</si>
  <si>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</si>
  <si>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</si>
  <si>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</si>
  <si>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</si>
  <si>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</si>
  <si>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</si>
  <si>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</si>
  <si>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</si>
  <si>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</si>
  <si>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</si>
  <si>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</si>
  <si>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</si>
  <si>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</si>
  <si>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</si>
  <si>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</si>
  <si>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</si>
  <si>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</si>
  <si>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</si>
  <si>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</si>
  <si>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</si>
  <si>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</si>
  <si>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</si>
  <si>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</si>
  <si>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</si>
  <si>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</si>
  <si>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</si>
  <si>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</si>
  <si>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</si>
  <si>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</si>
  <si>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</si>
  <si>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</si>
  <si>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</si>
  <si>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</si>
  <si>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</si>
  <si>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</si>
  <si>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</si>
  <si>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</si>
  <si>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</si>
  <si>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</si>
  <si>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</si>
  <si>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</si>
  <si>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</si>
  <si>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</si>
  <si>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</si>
  <si>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</si>
  <si>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</si>
  <si>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</si>
  <si>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</si>
  <si>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</si>
  <si>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</si>
  <si>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</si>
  <si>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</si>
  <si>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</si>
  <si>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</si>
  <si>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</si>
  <si>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</si>
  <si>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</si>
  <si>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</si>
  <si>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</si>
  <si>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</si>
  <si>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</si>
  <si>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</si>
  <si>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</si>
  <si>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</si>
  <si>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</si>
  <si>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</si>
  <si>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</si>
  <si>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</si>
  <si>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</si>
  <si>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</si>
  <si>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</si>
  <si>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</si>
  <si>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</si>
  <si>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</si>
  <si>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</si>
  <si>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</si>
  <si>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</si>
  <si>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</si>
  <si>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</si>
  <si>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</si>
  <si>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</si>
  <si>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</si>
  <si>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</si>
  <si>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</si>
  <si>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</si>
  <si>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</si>
  <si>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</si>
  <si>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</si>
  <si>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</si>
  <si>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</si>
  <si>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</si>
  <si>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</si>
  <si>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</si>
  <si>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</si>
  <si>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</si>
  <si>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</si>
  <si>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</si>
  <si>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</si>
  <si>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</si>
  <si>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</si>
  <si>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</si>
  <si>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</si>
  <si>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</si>
  <si>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</si>
  <si>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</si>
  <si>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</si>
  <si>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</si>
  <si>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</si>
  <si>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</si>
  <si>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</si>
  <si>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</si>
  <si>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</si>
  <si>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</si>
  <si>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</si>
  <si>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</si>
  <si>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</si>
  <si>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</si>
  <si>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</si>
  <si>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</si>
  <si>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</si>
  <si>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</si>
  <si>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</si>
  <si>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</si>
  <si>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</si>
  <si>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</si>
  <si>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</si>
  <si>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</si>
  <si>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</si>
  <si>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</si>
  <si>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</si>
  <si>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</si>
  <si>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</si>
  <si>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</si>
  <si>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</si>
  <si>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</si>
  <si>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</si>
  <si>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</si>
  <si>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</si>
  <si>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</si>
  <si>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</si>
  <si>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</si>
  <si>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</si>
  <si>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</si>
  <si>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</si>
  <si>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</si>
  <si>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</si>
  <si>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</si>
  <si>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</si>
  <si>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</si>
  <si>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</si>
  <si>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</si>
  <si>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</si>
  <si>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</si>
  <si>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</si>
  <si>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</si>
  <si>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</si>
  <si>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</si>
  <si>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</si>
  <si>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</si>
  <si>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</si>
  <si>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</si>
  <si>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</si>
  <si>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</si>
  <si>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</si>
  <si>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</si>
  <si>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</si>
  <si>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</si>
  <si>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</si>
  <si>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</si>
  <si>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</si>
  <si>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</si>
  <si>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</si>
  <si>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</si>
  <si>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</si>
  <si>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</si>
  <si>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</si>
  <si>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</si>
  <si>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</si>
  <si>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</si>
  <si>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</si>
  <si>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</si>
  <si>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</si>
  <si>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</si>
  <si>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</si>
  <si>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</si>
  <si>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</si>
  <si>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</si>
  <si>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</si>
  <si>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</si>
  <si>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</si>
  <si>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</si>
  <si>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</si>
  <si>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</si>
  <si>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</si>
  <si>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</si>
  <si>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</si>
  <si>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</si>
  <si>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</si>
  <si>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</si>
  <si>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</si>
  <si>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</si>
  <si>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</si>
  <si>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</si>
  <si>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</si>
  <si>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</si>
  <si>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</si>
  <si>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</si>
  <si>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</si>
  <si>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</si>
  <si>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</si>
  <si>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</si>
  <si>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</si>
  <si>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</si>
  <si>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</si>
  <si>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</si>
  <si>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</si>
  <si>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</si>
  <si>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</si>
  <si>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</si>
  <si>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</si>
  <si>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</si>
  <si>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</si>
  <si>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</si>
  <si>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</si>
  <si>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</si>
  <si>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</si>
  <si>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</si>
  <si>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</si>
  <si>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</si>
  <si>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</si>
  <si>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</si>
  <si>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</si>
  <si>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</si>
  <si>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</si>
  <si>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</si>
  <si>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</si>
  <si>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</si>
  <si>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</si>
  <si>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</si>
  <si>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</si>
  <si>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</si>
  <si>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</si>
  <si>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</si>
  <si>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</si>
  <si>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</si>
  <si>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</si>
  <si>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</si>
  <si>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</si>
  <si>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</si>
  <si>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</si>
  <si>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</si>
  <si>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</si>
  <si>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</si>
  <si>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</si>
  <si>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</si>
  <si>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</si>
  <si>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</si>
  <si>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</si>
  <si>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</si>
  <si>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</si>
  <si>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</si>
  <si>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</si>
  <si>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</si>
  <si>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</si>
  <si>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</si>
  <si>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</si>
  <si>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</si>
  <si>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</si>
  <si>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</si>
  <si>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</si>
  <si>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</si>
  <si>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</si>
  <si>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</si>
  <si>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</si>
  <si>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</si>
  <si>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</si>
  <si>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</si>
  <si>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</si>
  <si>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</si>
  <si>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</si>
  <si>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</si>
  <si>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</si>
  <si>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</si>
  <si>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</si>
  <si>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</si>
  <si>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</si>
  <si>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</si>
  <si>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</si>
  <si>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</si>
  <si>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</si>
  <si>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</si>
  <si>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</si>
  <si>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</si>
  <si>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</si>
  <si>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</si>
  <si>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</si>
  <si>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</si>
  <si>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</si>
  <si>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</si>
  <si>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</si>
  <si>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</si>
  <si>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</si>
  <si>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</si>
  <si>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</si>
  <si>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</si>
  <si>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</si>
  <si>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</si>
  <si>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</si>
  <si>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</si>
  <si>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</si>
  <si>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</si>
  <si>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</si>
  <si>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</si>
  <si>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</si>
  <si>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</si>
  <si>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</si>
  <si>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</si>
  <si>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</si>
  <si>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</si>
  <si>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</si>
  <si>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</si>
  <si>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</si>
  <si>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</si>
  <si>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</si>
  <si>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</si>
  <si>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</si>
  <si>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</si>
  <si>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</si>
  <si>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</si>
  <si>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</si>
  <si>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</si>
  <si>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</si>
  <si>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</si>
  <si>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</si>
  <si>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</si>
  <si>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</si>
  <si>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</si>
  <si>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</si>
  <si>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</si>
  <si>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</si>
  <si>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</si>
  <si>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</si>
  <si>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</si>
  <si>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</si>
  <si>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</si>
  <si>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</si>
  <si>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</si>
  <si>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</si>
  <si>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</si>
  <si>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</si>
  <si>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</si>
  <si>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</si>
  <si>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</si>
  <si>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</si>
  <si>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</si>
  <si>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</si>
  <si>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</si>
  <si>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</si>
  <si>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</si>
  <si>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</si>
  <si>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</si>
  <si>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</si>
  <si>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</si>
  <si>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</si>
  <si>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</si>
  <si>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</si>
  <si>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</si>
  <si>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</si>
  <si>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</si>
  <si>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</si>
  <si>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</si>
  <si>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</si>
  <si>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</si>
  <si>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</si>
  <si>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</si>
  <si>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</si>
  <si>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</si>
  <si>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</si>
  <si>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</si>
  <si>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</si>
  <si>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</si>
  <si>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</si>
  <si>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</si>
  <si>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</si>
  <si>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</si>
  <si>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</si>
  <si>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</si>
  <si>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</si>
  <si>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</si>
  <si>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</si>
  <si>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</si>
  <si>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</si>
  <si>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</si>
  <si>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</si>
  <si>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</si>
  <si>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</si>
  <si>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</si>
  <si>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</si>
  <si>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</si>
  <si>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</si>
  <si>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</si>
  <si>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</si>
  <si>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</si>
  <si>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</si>
  <si>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</si>
  <si>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</si>
  <si>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</si>
  <si>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</si>
  <si>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</si>
  <si>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</si>
  <si>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</si>
  <si>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</si>
  <si>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</si>
  <si>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</si>
  <si>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</si>
  <si>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</si>
  <si>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</si>
  <si>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</si>
  <si>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</si>
  <si>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</si>
  <si>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</si>
  <si>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</si>
  <si>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</si>
  <si>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</si>
  <si>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</si>
  <si>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</si>
  <si>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</si>
  <si>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</si>
  <si>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</si>
  <si>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</si>
  <si>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</si>
  <si>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</si>
  <si>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</si>
  <si>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</si>
  <si>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</si>
  <si>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</si>
  <si>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</si>
  <si>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</si>
  <si>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</si>
  <si>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</si>
  <si>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</si>
  <si>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</si>
  <si>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</si>
  <si>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</si>
  <si>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</si>
  <si>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</si>
  <si>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</si>
  <si>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</si>
  <si>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</si>
  <si>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</si>
  <si>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</si>
  <si>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</si>
  <si>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</si>
  <si>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</si>
  <si>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</si>
  <si>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</si>
  <si>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</si>
  <si>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</si>
  <si>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</si>
  <si>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</si>
  <si>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</si>
  <si>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</si>
  <si>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</si>
  <si>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</si>
  <si>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</si>
  <si>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</si>
  <si>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</si>
  <si>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</si>
  <si>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</si>
  <si>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</si>
  <si>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</si>
  <si>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</si>
  <si>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</si>
  <si>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</si>
  <si>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</si>
  <si>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</si>
  <si>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</si>
  <si>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</si>
  <si>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</si>
  <si>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</si>
  <si>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</si>
  <si>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</si>
  <si>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</si>
  <si>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</si>
  <si>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</si>
  <si>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</si>
  <si>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</si>
  <si>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</si>
  <si>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</si>
  <si>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</si>
  <si>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</si>
  <si>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</si>
  <si>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</si>
  <si>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</si>
  <si>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</si>
  <si>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</si>
  <si>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</si>
  <si>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</si>
  <si>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</si>
  <si>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</si>
  <si>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</si>
  <si>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</si>
  <si>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</si>
  <si>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</si>
  <si>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</si>
  <si>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</si>
  <si>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</si>
  <si>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</si>
  <si>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</si>
  <si>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</si>
  <si>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</si>
  <si>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</si>
  <si>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</si>
  <si>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</si>
  <si>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</si>
  <si>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</si>
  <si>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</si>
  <si>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</si>
  <si>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</si>
  <si>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</si>
  <si>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</si>
  <si>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</si>
  <si>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</si>
  <si>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</si>
  <si>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</si>
  <si>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</si>
  <si>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</si>
  <si>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</si>
  <si>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</si>
  <si>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</si>
  <si>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</si>
  <si>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</si>
  <si>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</si>
  <si>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</si>
  <si>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</si>
  <si>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</si>
  <si>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</si>
  <si>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</si>
  <si>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</si>
  <si>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</si>
  <si>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</si>
  <si>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</si>
  <si>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</si>
  <si>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</si>
  <si>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</si>
  <si>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</si>
  <si>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</si>
  <si>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</si>
  <si>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</si>
  <si>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</si>
  <si>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</si>
  <si>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</si>
  <si>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</si>
  <si>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</si>
  <si>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</si>
  <si>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</si>
  <si>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</si>
  <si>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</si>
  <si>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</si>
  <si>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</si>
  <si>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</si>
  <si>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</si>
  <si>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</si>
  <si>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</si>
  <si>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</si>
  <si>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</si>
  <si>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</si>
  <si>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</si>
  <si>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</si>
  <si>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</si>
  <si>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</si>
  <si>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</si>
  <si>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</si>
  <si>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</si>
  <si>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</si>
  <si>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</si>
  <si>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</si>
  <si>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</si>
  <si>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</si>
  <si>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</si>
  <si>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</si>
  <si>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</si>
  <si>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</si>
  <si>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</si>
  <si>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</si>
  <si>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</si>
  <si>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</si>
  <si>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</si>
  <si>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</si>
  <si>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</si>
  <si>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</si>
  <si>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</si>
  <si>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</si>
  <si>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</si>
  <si>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</si>
  <si>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</si>
  <si>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</si>
  <si>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</si>
  <si>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</si>
  <si>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</si>
  <si>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</si>
  <si>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</si>
  <si>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</si>
  <si>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</si>
  <si>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</si>
  <si>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</si>
  <si>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</si>
  <si>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</si>
  <si>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</si>
  <si>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</si>
  <si>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</si>
  <si>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</si>
  <si>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</si>
  <si>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</si>
  <si>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</si>
  <si>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</si>
  <si>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</si>
  <si>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</si>
  <si>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</si>
  <si>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</si>
  <si>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</si>
  <si>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</si>
  <si>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</si>
  <si>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</si>
  <si>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</si>
  <si>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</si>
  <si>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</si>
  <si>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</si>
  <si>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</si>
  <si>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</si>
  <si>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</si>
  <si>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</si>
  <si>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</si>
  <si>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</si>
  <si>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</si>
  <si>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</si>
  <si>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</si>
  <si>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</si>
  <si>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</si>
  <si>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</si>
  <si>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</si>
  <si>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</si>
  <si>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</si>
  <si>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</si>
  <si>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</si>
  <si>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</si>
  <si>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</si>
  <si>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</si>
  <si>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</si>
  <si>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</si>
  <si>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</si>
  <si>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</si>
  <si>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</si>
  <si>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</si>
  <si>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</si>
  <si>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</si>
  <si>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</si>
  <si>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</si>
  <si>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</si>
  <si>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</si>
  <si>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</si>
  <si>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</si>
  <si>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</si>
  <si>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</si>
  <si>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</si>
  <si>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</si>
  <si>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</si>
  <si>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</si>
  <si>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</si>
  <si>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</si>
  <si>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</si>
  <si>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</si>
  <si>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</si>
  <si>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</si>
  <si>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</si>
  <si>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</si>
  <si>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</si>
  <si>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</si>
  <si>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</si>
  <si>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</si>
  <si>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</si>
  <si>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</si>
  <si>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</si>
  <si>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</si>
  <si>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</si>
  <si>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</si>
  <si>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</si>
  <si>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</si>
  <si>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</si>
  <si>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</si>
  <si>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</si>
  <si>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</si>
  <si>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</si>
  <si>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</si>
  <si>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</si>
  <si>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</si>
  <si>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</si>
  <si>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</si>
  <si>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</si>
  <si>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</si>
  <si>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</si>
  <si>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</si>
  <si>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</si>
  <si>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</si>
  <si>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</si>
  <si>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</si>
  <si>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</si>
  <si>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</si>
  <si>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</si>
  <si>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</si>
  <si>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</si>
  <si>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</si>
  <si>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</si>
  <si>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</si>
  <si>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</si>
  <si>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</si>
  <si>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</si>
  <si>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</si>
  <si>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</si>
  <si>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</si>
  <si>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</si>
  <si>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</si>
  <si>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</si>
  <si>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</si>
  <si>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</si>
  <si>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</si>
  <si>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</si>
  <si>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</si>
  <si>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</si>
  <si>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</si>
  <si>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</si>
  <si>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</si>
  <si>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</si>
  <si>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</si>
  <si>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</si>
  <si>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</si>
  <si>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</si>
  <si>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</si>
  <si>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</si>
  <si>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</si>
  <si>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</si>
  <si>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</si>
  <si>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</si>
  <si>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</si>
  <si>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</si>
  <si>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</si>
  <si>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</si>
  <si>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</si>
  <si>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</si>
  <si>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</si>
  <si>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</si>
  <si>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</si>
  <si>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</si>
  <si>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</si>
  <si>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</si>
  <si>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</si>
  <si>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</si>
  <si>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</si>
  <si>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</si>
  <si>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</si>
  <si>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</si>
  <si>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</si>
  <si>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</si>
  <si>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</si>
  <si>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</si>
  <si>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</si>
  <si>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</si>
  <si>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</si>
  <si>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</si>
  <si>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</si>
  <si>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</si>
  <si>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</si>
  <si>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</si>
  <si>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</si>
  <si>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</si>
  <si>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</si>
  <si>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</si>
  <si>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</si>
  <si>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</si>
  <si>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</si>
  <si>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</si>
  <si>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</si>
  <si>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</si>
  <si>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</si>
  <si>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</si>
  <si>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</si>
  <si>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</si>
  <si>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</si>
  <si>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</si>
  <si>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</si>
  <si>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</si>
  <si>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</si>
  <si>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</si>
  <si>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</si>
  <si>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</si>
  <si>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</si>
  <si>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</si>
  <si>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</si>
  <si>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</si>
  <si>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</si>
  <si>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</si>
  <si>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</si>
  <si>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</si>
  <si>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</si>
  <si>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</si>
  <si>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</si>
  <si>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</si>
  <si>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</si>
  <si>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</si>
  <si>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</si>
  <si>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</si>
  <si>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</si>
  <si>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</si>
  <si>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</si>
  <si>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</si>
  <si>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</si>
  <si>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</si>
  <si>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</si>
  <si>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</si>
  <si>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</si>
  <si>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</si>
  <si>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</si>
  <si>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</si>
  <si>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</si>
  <si>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</si>
  <si>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</si>
  <si>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</si>
  <si>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</si>
  <si>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</si>
  <si>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</si>
  <si>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</si>
  <si>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</si>
  <si>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</si>
  <si>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</si>
  <si>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</si>
  <si>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</si>
  <si>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</si>
  <si>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</si>
  <si>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</si>
  <si>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</si>
  <si>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</si>
  <si>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</si>
  <si>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</si>
  <si>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</si>
  <si>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</si>
  <si>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</si>
  <si>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</si>
  <si>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</si>
  <si>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</si>
  <si>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</si>
  <si>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</si>
  <si>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</si>
  <si>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</si>
  <si>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</si>
  <si>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</si>
  <si>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</si>
  <si>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</si>
  <si>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</si>
  <si>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</si>
  <si>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</si>
  <si>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</si>
  <si>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</si>
  <si>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</si>
  <si>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</si>
  <si>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</si>
  <si>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</si>
  <si>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</si>
  <si>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</si>
  <si>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</si>
  <si>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</si>
  <si>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</si>
  <si>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</si>
  <si>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</si>
  <si>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</si>
  <si>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</si>
  <si>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</si>
  <si>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</si>
  <si>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</si>
  <si>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</si>
  <si>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</si>
  <si>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</si>
  <si>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</si>
  <si>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</si>
  <si>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</si>
  <si>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</si>
  <si>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</si>
  <si>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</si>
  <si>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</si>
  <si>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</si>
  <si>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</si>
  <si>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</si>
  <si>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</si>
  <si>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</si>
  <si>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</si>
  <si>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</si>
  <si>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</si>
  <si>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</si>
  <si>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</si>
  <si>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</si>
  <si>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</si>
  <si>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</si>
  <si>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</si>
  <si>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</si>
  <si>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</si>
  <si>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</si>
  <si>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</si>
  <si>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</si>
  <si>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</si>
  <si>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</si>
  <si>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</si>
  <si>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</si>
  <si>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</si>
  <si>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</si>
  <si>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</si>
  <si>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</si>
  <si>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</si>
  <si>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</si>
  <si>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</si>
  <si>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</si>
  <si>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</si>
  <si>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</si>
  <si>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</si>
  <si>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</si>
  <si>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</si>
  <si>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</si>
  <si>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</si>
  <si>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</si>
  <si>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</si>
  <si>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</si>
  <si>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</si>
  <si>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</si>
  <si>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</si>
  <si>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</si>
  <si>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</si>
  <si>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</si>
  <si>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</si>
  <si>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</si>
  <si>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</si>
  <si>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</si>
  <si>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</si>
  <si>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</si>
  <si>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</si>
  <si>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</si>
  <si>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</si>
  <si>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</si>
  <si>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</si>
  <si>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</si>
  <si>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</si>
  <si>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</si>
  <si>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</si>
  <si>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</si>
  <si>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</si>
  <si>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</si>
  <si>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</si>
  <si>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</si>
  <si>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</si>
  <si>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</si>
  <si>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</si>
  <si>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</si>
  <si>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</si>
  <si>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</si>
  <si>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</si>
  <si>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</si>
  <si>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</si>
  <si>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</si>
  <si>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</si>
  <si>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</si>
  <si>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</si>
  <si>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</si>
  <si>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</si>
  <si>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</si>
  <si>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</si>
  <si>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</si>
  <si>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</si>
  <si>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</si>
  <si>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</si>
  <si>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</si>
  <si>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</si>
  <si>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</si>
  <si>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</si>
  <si>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</si>
  <si>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</si>
  <si>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</si>
  <si>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</si>
  <si>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</si>
  <si>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</si>
  <si>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</si>
  <si>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</si>
  <si>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</si>
  <si>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</si>
  <si>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</si>
  <si>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</si>
  <si>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</si>
  <si>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</si>
  <si>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</si>
  <si>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</si>
  <si>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</si>
  <si>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</si>
  <si>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</si>
  <si>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</si>
  <si>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</si>
  <si>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</si>
  <si>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</si>
  <si>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</si>
  <si>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</si>
  <si>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</si>
  <si>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</si>
  <si>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</si>
  <si>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</si>
  <si>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</si>
  <si>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</si>
  <si>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</si>
  <si>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</si>
  <si>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</si>
  <si>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</si>
  <si>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</si>
  <si>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</si>
  <si>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</si>
  <si>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</si>
  <si>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</si>
  <si>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</si>
  <si>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</si>
  <si>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</si>
  <si>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</si>
  <si>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</si>
  <si>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</si>
  <si>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</si>
  <si>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</si>
  <si>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</si>
  <si>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</si>
  <si>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</si>
  <si>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</si>
  <si>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</si>
  <si>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</si>
  <si>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</si>
  <si>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</si>
  <si>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</si>
  <si>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</si>
  <si>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</si>
  <si>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</si>
  <si>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</si>
  <si>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</si>
  <si>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</si>
  <si>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</si>
  <si>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</si>
  <si>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</si>
  <si>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</si>
  <si>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</si>
  <si>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</si>
  <si>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</si>
  <si>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</si>
  <si>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</si>
  <si>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</si>
  <si>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</si>
  <si>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</si>
  <si>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</si>
  <si>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</si>
  <si>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</si>
  <si>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</si>
  <si>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</si>
  <si>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</si>
  <si>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</si>
  <si>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</si>
  <si>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</si>
  <si>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</si>
  <si>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</si>
  <si>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</si>
  <si>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</si>
  <si>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</si>
  <si>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</si>
  <si>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</si>
  <si>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</si>
  <si>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</si>
  <si>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</si>
  <si>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</si>
  <si>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</si>
  <si>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</si>
  <si>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</si>
  <si>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</si>
  <si>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</si>
  <si>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</si>
  <si>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</si>
  <si>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</si>
  <si>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</si>
  <si>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</si>
  <si>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</si>
  <si>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</si>
  <si>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</si>
  <si>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</si>
  <si>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</si>
  <si>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</si>
  <si>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</si>
  <si>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</si>
  <si>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</si>
  <si>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</si>
  <si>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</si>
  <si>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</si>
  <si>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</si>
  <si>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</si>
  <si>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</si>
  <si>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</si>
  <si>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</si>
  <si>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</si>
  <si>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</si>
  <si>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</si>
  <si>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</si>
  <si>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</si>
  <si>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</si>
  <si>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</si>
  <si>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</si>
  <si>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</si>
  <si>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</si>
  <si>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</si>
  <si>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</si>
  <si>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</si>
  <si>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</si>
  <si>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</si>
  <si>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</si>
  <si>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</si>
  <si>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</si>
  <si>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</si>
  <si>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</si>
  <si>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</si>
  <si>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</si>
  <si>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</si>
  <si>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</si>
  <si>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</si>
  <si>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</si>
  <si>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</si>
  <si>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</si>
  <si>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</si>
  <si>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</si>
  <si>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</si>
  <si>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</si>
  <si>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</si>
  <si>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</si>
  <si>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</si>
  <si>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</si>
  <si>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</si>
  <si>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</si>
  <si>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</si>
  <si>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</si>
  <si>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</si>
  <si>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</si>
  <si>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</si>
  <si>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</si>
  <si>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</si>
  <si>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</si>
  <si>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</si>
  <si>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</si>
  <si>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</si>
  <si>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</si>
  <si>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</si>
  <si>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</si>
  <si>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</si>
  <si>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</si>
  <si>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</si>
  <si>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</si>
  <si>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</si>
  <si>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</si>
  <si>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</si>
  <si>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</si>
  <si>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</si>
  <si>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</si>
  <si>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</si>
  <si>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</si>
  <si>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</si>
  <si>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</si>
  <si>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</si>
  <si>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</si>
  <si>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</si>
  <si>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</si>
  <si>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</si>
  <si>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</si>
  <si>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</si>
  <si>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</si>
  <si>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</si>
  <si>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</si>
  <si>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</si>
  <si>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</si>
  <si>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</si>
  <si>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</si>
  <si>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</si>
  <si>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</si>
  <si>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</si>
  <si>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</si>
  <si>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</si>
  <si>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</si>
  <si>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</si>
  <si>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</si>
  <si>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</si>
  <si>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</si>
  <si>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</si>
  <si>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</si>
  <si>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</si>
  <si>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</si>
  <si>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</si>
  <si>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</si>
  <si>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</si>
  <si>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</si>
  <si>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</si>
  <si>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</si>
  <si>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</si>
  <si>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</si>
  <si>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</si>
  <si>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</si>
  <si>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</si>
  <si>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</si>
  <si>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</si>
  <si>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</si>
  <si>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</si>
  <si>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</si>
  <si>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</si>
  <si>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</si>
  <si>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</si>
  <si>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</si>
  <si>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</si>
  <si>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</si>
  <si>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</si>
  <si>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</si>
  <si>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</si>
  <si>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</si>
  <si>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</si>
  <si>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</si>
  <si>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</si>
  <si>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</si>
  <si>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</si>
  <si>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</si>
  <si>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</si>
  <si>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</si>
  <si>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</si>
  <si>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</si>
  <si>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</si>
  <si>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</si>
  <si>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</si>
  <si>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</si>
  <si>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</si>
  <si>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</si>
  <si>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</si>
  <si>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</si>
  <si>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</si>
  <si>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</si>
  <si>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</si>
  <si>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</si>
  <si>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</si>
  <si>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</si>
  <si>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</si>
  <si>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</si>
  <si>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</si>
  <si>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</si>
  <si>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</si>
  <si>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</si>
  <si>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</si>
  <si>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</si>
  <si>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</si>
  <si>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</si>
  <si>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</si>
  <si>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</si>
  <si>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</si>
  <si>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</si>
  <si>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</si>
  <si>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</si>
  <si>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</si>
  <si>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</si>
  <si>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</si>
  <si>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</si>
  <si>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</si>
  <si>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</si>
  <si>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</si>
  <si>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</si>
  <si>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</si>
  <si>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</si>
  <si>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</si>
  <si>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</si>
  <si>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</si>
  <si>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</si>
  <si>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</si>
  <si>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</si>
  <si>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</si>
  <si>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</si>
  <si>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</si>
  <si>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</si>
  <si>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</si>
  <si>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</si>
  <si>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</si>
  <si>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</si>
  <si>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</si>
  <si>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</si>
  <si>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</si>
  <si>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</si>
  <si>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</si>
  <si>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</si>
  <si>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</si>
  <si>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</si>
  <si>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</si>
  <si>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</si>
  <si>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</si>
  <si>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</si>
  <si>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</si>
  <si>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</si>
  <si>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</si>
  <si>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</si>
  <si>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</si>
  <si>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</si>
  <si>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</si>
  <si>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</si>
  <si>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</si>
  <si>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</si>
  <si>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</si>
  <si>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</si>
  <si>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</si>
  <si>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</si>
  <si>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</si>
  <si>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</si>
  <si>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</si>
  <si>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</si>
  <si>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</si>
  <si>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</si>
  <si>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</si>
  <si>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</si>
  <si>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</si>
  <si>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</si>
  <si>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</si>
  <si>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</si>
  <si>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</si>
  <si>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</si>
  <si>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</si>
  <si>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</si>
  <si>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</si>
  <si>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</si>
  <si>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</si>
  <si>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</si>
  <si>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</si>
  <si>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</si>
  <si>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</si>
  <si>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</si>
  <si>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</si>
  <si>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</si>
  <si>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</si>
  <si>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</si>
  <si>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</si>
  <si>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</si>
  <si>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</si>
  <si>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</si>
  <si>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</si>
  <si>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</si>
  <si>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</si>
  <si>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</si>
  <si>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</si>
  <si>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</si>
  <si>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</si>
  <si>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</si>
  <si>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</si>
  <si>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</si>
  <si>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</si>
  <si>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</si>
  <si>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</si>
  <si>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</si>
  <si>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</si>
  <si>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</si>
  <si>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</si>
  <si>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</si>
  <si>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</si>
  <si>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</si>
  <si>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</si>
  <si>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</si>
  <si>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</si>
  <si>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</si>
  <si>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</si>
  <si>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</si>
  <si>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</si>
  <si>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</si>
  <si>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</si>
  <si>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</si>
  <si>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</si>
  <si>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</si>
  <si>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</si>
  <si>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</si>
  <si>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</si>
  <si>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</si>
  <si>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</si>
  <si>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</si>
  <si>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</si>
  <si>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</si>
  <si>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</si>
  <si>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</si>
  <si>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</si>
  <si>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</si>
  <si>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</si>
  <si>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</si>
  <si>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</si>
  <si>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</si>
  <si>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</si>
  <si>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</si>
  <si>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</si>
  <si>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</si>
  <si>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</si>
  <si>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</si>
  <si>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</si>
  <si>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</si>
  <si>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</si>
  <si>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</si>
  <si>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</si>
  <si>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</si>
  <si>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</si>
  <si>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</si>
  <si>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</si>
  <si>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</si>
  <si>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</si>
  <si>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</si>
  <si>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</si>
  <si>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</si>
  <si>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</si>
  <si>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</si>
  <si>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</si>
  <si>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</si>
  <si>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</si>
  <si>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</si>
  <si>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</si>
  <si>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</si>
  <si>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</si>
  <si>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</si>
  <si>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</si>
  <si>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</si>
  <si>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</si>
  <si>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</si>
  <si>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</si>
  <si>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</si>
  <si>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</si>
  <si>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</si>
  <si>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</si>
  <si>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</si>
  <si>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</si>
  <si>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</si>
  <si>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</si>
  <si>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</si>
  <si>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</si>
  <si>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</si>
  <si>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</si>
  <si>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</si>
  <si>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</si>
  <si>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</si>
  <si>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</si>
  <si>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</si>
  <si>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</si>
  <si>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</si>
  <si>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</si>
  <si>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</si>
  <si>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</si>
  <si>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</si>
  <si>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</si>
  <si>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</si>
  <si>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</si>
  <si>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</si>
  <si>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</si>
  <si>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</si>
  <si>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</si>
  <si>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</si>
  <si>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</si>
  <si>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</si>
  <si>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</si>
  <si>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</si>
  <si>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</si>
  <si>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</si>
  <si>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</si>
  <si>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</si>
  <si>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</si>
  <si>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</si>
  <si>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</si>
  <si>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</si>
  <si>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</si>
  <si>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</si>
  <si>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</si>
  <si>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</si>
  <si>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</si>
  <si>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</si>
  <si>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</si>
  <si>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</si>
  <si>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</si>
  <si>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</si>
  <si>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</si>
  <si>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</si>
  <si>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</si>
  <si>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</si>
  <si>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</si>
  <si>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</si>
  <si>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</si>
  <si>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</si>
  <si>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</si>
  <si>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</si>
  <si>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</si>
  <si>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</si>
  <si>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</si>
  <si>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</si>
  <si>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</si>
  <si>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</si>
  <si>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</si>
  <si>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</si>
  <si>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</si>
  <si>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</si>
  <si>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</si>
  <si>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</si>
  <si>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</si>
  <si>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</si>
  <si>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</si>
  <si>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</si>
  <si>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</si>
  <si>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</si>
  <si>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</si>
  <si>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</si>
  <si>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</si>
  <si>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</si>
  <si>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</si>
  <si>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</si>
  <si>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</si>
  <si>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</si>
  <si>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</si>
  <si>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</si>
  <si>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</si>
  <si>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</si>
  <si>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</si>
  <si>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</si>
  <si>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</si>
  <si>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</si>
  <si>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</si>
  <si>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</si>
  <si>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</si>
  <si>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</si>
  <si>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</si>
  <si>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</si>
  <si>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</si>
  <si>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</si>
  <si>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</si>
  <si>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</si>
  <si>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</si>
  <si>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</si>
  <si>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</si>
  <si>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</si>
  <si>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</si>
  <si>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</si>
  <si>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</si>
  <si>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</si>
  <si>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</si>
  <si>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</si>
  <si>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</si>
  <si>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</si>
  <si>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</si>
  <si>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</si>
  <si>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</si>
  <si>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</si>
  <si>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</si>
  <si>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</si>
  <si>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</si>
  <si>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</si>
  <si>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</si>
  <si>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</si>
  <si>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</si>
  <si>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</si>
  <si>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</si>
  <si>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</si>
  <si>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</si>
  <si>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</si>
  <si>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</si>
  <si>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</si>
  <si>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</si>
  <si>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</si>
  <si>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</si>
  <si>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</si>
  <si>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</si>
  <si>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</si>
  <si>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</si>
  <si>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</si>
  <si>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</si>
  <si>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</si>
  <si>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</si>
  <si>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</si>
  <si>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</si>
  <si>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</si>
  <si>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</si>
  <si>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</si>
  <si>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</si>
  <si>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</si>
  <si>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</si>
  <si>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</si>
  <si>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</si>
  <si>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</si>
  <si>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</si>
  <si>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</si>
  <si>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</si>
  <si>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</si>
  <si>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</si>
  <si>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</si>
  <si>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</si>
  <si>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</si>
  <si>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</si>
  <si>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</si>
  <si>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</si>
  <si>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</si>
  <si>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</si>
  <si>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</si>
  <si>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</si>
  <si>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</si>
  <si>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</si>
  <si>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</si>
  <si>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</si>
  <si>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</si>
  <si>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</si>
  <si>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</si>
  <si>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</si>
  <si>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</si>
  <si>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</si>
  <si>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</si>
  <si>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</si>
  <si>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</si>
  <si>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</si>
  <si>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</si>
  <si>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</si>
  <si>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</si>
  <si>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</si>
  <si>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</si>
  <si>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</si>
  <si>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</si>
  <si>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</si>
  <si>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</si>
  <si>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</si>
  <si>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</si>
  <si>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</si>
  <si>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</si>
  <si>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</si>
  <si>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</si>
  <si>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</si>
  <si>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</si>
  <si>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</si>
  <si>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</si>
  <si>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</si>
  <si>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</si>
  <si>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</si>
  <si>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</si>
  <si>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</si>
  <si>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</si>
  <si>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</si>
  <si>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</si>
  <si>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</si>
  <si>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</si>
  <si>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</si>
  <si>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</si>
  <si>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</si>
  <si>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</si>
  <si>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</si>
  <si>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</si>
  <si>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</si>
  <si>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</si>
  <si>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</si>
  <si>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</si>
  <si>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</si>
  <si>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</si>
  <si>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</si>
  <si>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</si>
  <si>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</si>
  <si>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</si>
  <si>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</si>
  <si>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</si>
  <si>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</si>
  <si>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</si>
  <si>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</si>
  <si>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</si>
  <si>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</si>
  <si>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</si>
  <si>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</si>
  <si>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</si>
  <si>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</si>
  <si>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</si>
  <si>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</si>
  <si>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</si>
  <si>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</si>
  <si>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</si>
  <si>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</si>
  <si>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</si>
  <si>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</si>
  <si>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</si>
  <si>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</si>
  <si>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</si>
  <si>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</si>
  <si>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</si>
  <si>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</si>
  <si>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</si>
  <si>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</si>
  <si>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</si>
  <si>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</si>
  <si>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</si>
  <si>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</si>
  <si>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</si>
  <si>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</si>
  <si>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</si>
  <si>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</si>
  <si>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</si>
  <si>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</si>
  <si>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</si>
  <si>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</si>
  <si>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</si>
  <si>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</si>
  <si>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</si>
  <si>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</si>
  <si>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</si>
  <si>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</si>
  <si>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</si>
  <si>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</si>
  <si>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</si>
  <si>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</si>
  <si>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</si>
  <si>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</si>
  <si>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</si>
  <si>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</si>
  <si>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</si>
  <si>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</si>
  <si>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</si>
  <si>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</si>
  <si>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</si>
  <si>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</si>
  <si>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</si>
  <si>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</si>
  <si>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</si>
  <si>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</si>
  <si>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</si>
  <si>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</si>
  <si>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</si>
  <si>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</si>
  <si>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</si>
  <si>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</si>
  <si>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</si>
  <si>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</si>
  <si>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</si>
  <si>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</si>
  <si>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</si>
  <si>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</si>
  <si>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</si>
  <si>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</si>
  <si>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</si>
  <si>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</si>
  <si>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</si>
  <si>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</si>
  <si>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</si>
  <si>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</si>
  <si>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</si>
  <si>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</si>
  <si>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</si>
  <si>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</si>
  <si>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</si>
  <si>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</si>
  <si>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</si>
  <si>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</si>
  <si>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</si>
  <si>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</si>
  <si>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</si>
  <si>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</si>
  <si>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</si>
  <si>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</si>
  <si>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</si>
  <si>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</si>
  <si>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</si>
  <si>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</si>
  <si>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</si>
  <si>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</si>
  <si>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</si>
  <si>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</si>
  <si>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</si>
  <si>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</si>
  <si>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</si>
  <si>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</si>
  <si>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</si>
  <si>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</si>
  <si>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</si>
  <si>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</si>
  <si>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</si>
  <si>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</si>
  <si>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</si>
  <si>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</si>
  <si>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</si>
  <si>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</si>
  <si>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</si>
  <si>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</si>
  <si>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</si>
  <si>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</si>
  <si>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</si>
  <si>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</si>
  <si>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</si>
  <si>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</si>
  <si>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</si>
  <si>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</si>
  <si>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</si>
  <si>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</si>
  <si>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</si>
  <si>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</si>
  <si>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</si>
  <si>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</si>
  <si>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</si>
  <si>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</si>
  <si>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</si>
  <si>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</si>
  <si>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</si>
  <si>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</si>
  <si>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</si>
  <si>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</si>
  <si>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</si>
  <si>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</si>
  <si>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</si>
  <si>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</si>
  <si>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</si>
  <si>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</si>
  <si>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</si>
  <si>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</si>
  <si>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</si>
  <si>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</si>
  <si>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</si>
  <si>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</si>
  <si>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</si>
  <si>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</si>
  <si>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</si>
  <si>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</si>
  <si>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</si>
  <si>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</si>
  <si>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</si>
  <si>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</si>
  <si>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</si>
  <si>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</si>
  <si>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</si>
  <si>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</si>
  <si>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</si>
  <si>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</si>
  <si>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</si>
  <si>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</si>
  <si>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</si>
  <si>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</si>
  <si>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</si>
  <si>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</si>
  <si>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</si>
  <si>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</si>
  <si>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</si>
  <si>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</si>
  <si>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</si>
  <si>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</si>
  <si>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</si>
  <si>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</si>
  <si>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</si>
  <si>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</si>
  <si>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</si>
  <si>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</si>
  <si>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</si>
  <si>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</si>
  <si>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</si>
  <si>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</si>
  <si>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</si>
  <si>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</si>
  <si>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</si>
  <si>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</si>
  <si>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</si>
  <si>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</si>
  <si>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</si>
  <si>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</si>
  <si>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</si>
  <si>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</si>
  <si>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</si>
  <si>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</si>
  <si>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</si>
  <si>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</si>
  <si>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</si>
  <si>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</si>
  <si>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</si>
  <si>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</si>
  <si>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</si>
  <si>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</si>
  <si>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</si>
  <si>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</si>
  <si>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</si>
  <si>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</si>
  <si>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</si>
  <si>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</si>
  <si>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</si>
  <si>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</si>
  <si>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</si>
  <si>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</si>
  <si>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</si>
  <si>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</si>
  <si>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</si>
  <si>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</si>
  <si>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</si>
  <si>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</si>
  <si>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</si>
  <si>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</si>
  <si>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</si>
  <si>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</si>
  <si>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</si>
  <si>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</si>
  <si>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</si>
  <si>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</si>
  <si>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</si>
  <si>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</si>
  <si>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</si>
  <si>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</si>
  <si>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</si>
  <si>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</si>
  <si>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</si>
  <si>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</si>
  <si>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</si>
  <si>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</si>
  <si>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</si>
  <si>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</si>
  <si>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</si>
  <si>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</si>
  <si>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</si>
  <si>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</si>
  <si>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</si>
  <si>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</si>
  <si>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</si>
  <si>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</si>
  <si>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</si>
  <si>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</si>
  <si>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</si>
  <si>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</si>
  <si>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</si>
  <si>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</si>
  <si>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</si>
  <si>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</si>
  <si>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</si>
  <si>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</si>
  <si>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</si>
  <si>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</si>
  <si>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</si>
  <si>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</si>
  <si>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</si>
  <si>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</si>
  <si>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</si>
  <si>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</si>
  <si>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</si>
  <si>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</si>
  <si>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</si>
  <si>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</si>
  <si>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</si>
  <si>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</si>
  <si>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</si>
  <si>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</si>
  <si>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</si>
  <si>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</si>
  <si>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</si>
  <si>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</si>
  <si>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</si>
  <si>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</si>
  <si>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</si>
  <si>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</si>
  <si>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</si>
  <si>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</si>
  <si>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</si>
  <si>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</si>
  <si>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</si>
  <si>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</si>
  <si>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</si>
  <si>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</si>
  <si>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</si>
  <si>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</si>
  <si>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</si>
  <si>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</si>
  <si>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</si>
  <si>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</si>
  <si>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</si>
  <si>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</si>
  <si>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</si>
  <si>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</si>
  <si>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</si>
  <si>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</si>
  <si>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</si>
  <si>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</si>
  <si>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</si>
  <si>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</si>
  <si>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</si>
  <si>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</si>
  <si>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</si>
  <si>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</si>
  <si>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</si>
  <si>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</si>
  <si>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</si>
  <si>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</si>
  <si>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</si>
  <si>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</si>
  <si>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</si>
  <si>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</si>
  <si>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</si>
  <si>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</si>
  <si>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</si>
  <si>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</si>
  <si>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</si>
  <si>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</si>
  <si>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</si>
  <si>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</si>
  <si>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</si>
  <si>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</si>
  <si>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</si>
  <si>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</si>
  <si>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</si>
  <si>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</si>
  <si>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</si>
  <si>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</si>
  <si>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</si>
  <si>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</si>
  <si>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</si>
  <si>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</si>
  <si>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</si>
  <si>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</si>
  <si>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</si>
  <si>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</si>
  <si>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</si>
  <si>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</si>
  <si>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</si>
  <si>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</si>
  <si>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</si>
  <si>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</si>
  <si>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</si>
  <si>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</si>
  <si>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</si>
  <si>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</si>
  <si>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</si>
  <si>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</si>
  <si>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</si>
  <si>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</si>
  <si>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</si>
  <si>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</si>
  <si>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</si>
  <si>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</si>
  <si>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</si>
  <si>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</si>
  <si>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</si>
  <si>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</si>
  <si>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</si>
  <si>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</si>
  <si>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</si>
  <si>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</si>
  <si>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</si>
  <si>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</si>
  <si>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</si>
  <si>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</si>
  <si>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</si>
  <si>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</si>
  <si>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</si>
  <si>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</si>
  <si>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</si>
  <si>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</si>
  <si>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</si>
  <si>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</si>
  <si>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</si>
  <si>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</si>
  <si>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</si>
  <si>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</si>
  <si>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</si>
  <si>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</si>
  <si>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</si>
  <si>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</si>
  <si>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</si>
  <si>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</si>
  <si>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</si>
  <si>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</si>
  <si>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</si>
  <si>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</si>
  <si>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</si>
  <si>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</si>
  <si>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</si>
  <si>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</si>
  <si>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</si>
  <si>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</si>
  <si>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</si>
  <si>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</si>
  <si>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</si>
  <si>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</si>
  <si>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</si>
  <si>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</si>
  <si>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</si>
  <si>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</si>
  <si>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</si>
  <si>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</si>
  <si>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</si>
  <si>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</si>
  <si>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</si>
  <si>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</si>
  <si>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</si>
  <si>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</si>
  <si>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</si>
  <si>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</si>
  <si>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</si>
  <si>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</si>
  <si>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</si>
  <si>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</si>
  <si>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</si>
  <si>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</si>
  <si>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</si>
  <si>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</si>
  <si>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</si>
  <si>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</si>
  <si>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</si>
  <si>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</si>
  <si>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</si>
  <si>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</si>
  <si>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</si>
  <si>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</si>
  <si>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</si>
  <si>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</si>
  <si>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</si>
  <si>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</si>
  <si>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</si>
  <si>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</si>
  <si>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</si>
  <si>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</si>
  <si>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</si>
  <si>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</si>
  <si>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</si>
  <si>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</si>
  <si>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</si>
  <si>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</si>
  <si>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</si>
  <si>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</si>
  <si>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</si>
  <si>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</si>
  <si>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</si>
  <si>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</si>
  <si>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</si>
  <si>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</si>
  <si>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</si>
  <si>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</si>
  <si>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</si>
  <si>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</si>
  <si>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</si>
  <si>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</si>
  <si>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</si>
  <si>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</si>
  <si>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</si>
  <si>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</si>
  <si>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</si>
  <si>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</si>
  <si>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</si>
  <si>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</si>
  <si>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</si>
  <si>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</si>
  <si>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</si>
  <si>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</si>
  <si>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</si>
  <si>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</si>
  <si>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</si>
  <si>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</si>
  <si>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</si>
  <si>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</si>
  <si>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</si>
  <si>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</si>
  <si>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</si>
  <si>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</si>
  <si>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</si>
  <si>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</si>
  <si>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</si>
  <si>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</si>
  <si>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</si>
  <si>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</si>
  <si>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</si>
  <si>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</si>
  <si>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</si>
  <si>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</si>
  <si>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</si>
  <si>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</si>
  <si>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</si>
  <si>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</si>
  <si>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</si>
  <si>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</si>
  <si>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</si>
  <si>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</si>
  <si>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</si>
  <si>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</si>
  <si>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</si>
  <si>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</si>
  <si>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</si>
  <si>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</si>
  <si>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</si>
  <si>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</si>
  <si>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</si>
  <si>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</si>
  <si>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</si>
  <si>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</si>
  <si>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</si>
  <si>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</si>
  <si>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</si>
  <si>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</si>
  <si>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</si>
  <si>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</si>
  <si>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</si>
  <si>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</si>
  <si>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</si>
  <si>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</si>
  <si>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</si>
  <si>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</si>
  <si>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</si>
  <si>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</si>
  <si>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</si>
  <si>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</si>
  <si>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</si>
  <si>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</si>
  <si>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</si>
  <si>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</si>
  <si>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</si>
  <si>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</si>
  <si>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</si>
  <si>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</si>
  <si>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</si>
  <si>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</si>
  <si>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</si>
  <si>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</si>
  <si>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</si>
  <si>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</si>
  <si>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</si>
  <si>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</si>
  <si>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</si>
  <si>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</si>
  <si>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</si>
  <si>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</si>
  <si>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</si>
  <si>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</si>
  <si>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</si>
  <si>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</si>
  <si>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</si>
  <si>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</si>
  <si>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</si>
  <si>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</si>
  <si>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</si>
  <si>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</si>
  <si>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</si>
  <si>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</si>
  <si>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</si>
  <si>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</si>
  <si>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</si>
  <si>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</si>
  <si>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</si>
  <si>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</si>
  <si>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</si>
  <si>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</si>
  <si>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</si>
  <si>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</si>
  <si>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</si>
  <si>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</si>
  <si>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</si>
  <si>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</si>
  <si>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</si>
  <si>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</si>
  <si>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</si>
  <si>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</si>
  <si>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</si>
  <si>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</si>
  <si>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</si>
  <si>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</si>
  <si>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</si>
  <si>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</si>
  <si>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</si>
  <si>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</si>
  <si>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</si>
  <si>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</si>
  <si>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</si>
  <si>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</si>
  <si>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</si>
  <si>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</si>
  <si>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</si>
  <si>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</si>
  <si>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</si>
  <si>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</si>
  <si>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</si>
  <si>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</si>
  <si>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</si>
  <si>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</si>
  <si>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</si>
  <si>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</si>
  <si>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</si>
  <si>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</si>
  <si>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</si>
  <si>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</si>
  <si>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</si>
  <si>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</si>
  <si>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</si>
  <si>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</si>
  <si>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</si>
  <si>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</si>
  <si>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</si>
  <si>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</si>
  <si>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</si>
  <si>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</si>
  <si>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</si>
  <si>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</si>
  <si>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</si>
  <si>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</si>
  <si>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</si>
  <si>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</si>
  <si>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</si>
  <si>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</si>
  <si>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</si>
  <si>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</si>
  <si>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</si>
  <si>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</si>
  <si>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</si>
  <si>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</si>
  <si>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</si>
  <si>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</si>
  <si>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</si>
  <si>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</si>
  <si>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</si>
  <si>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</si>
  <si>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</si>
  <si>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</si>
  <si>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</si>
  <si>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</si>
  <si>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</si>
  <si>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</si>
  <si>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</si>
  <si>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</si>
  <si>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</si>
  <si>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</si>
  <si>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</si>
  <si>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</si>
  <si>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</si>
  <si>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</si>
  <si>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</si>
  <si>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</si>
  <si>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</si>
  <si>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</si>
  <si>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</si>
  <si>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</si>
  <si>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</si>
  <si>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</si>
  <si>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</si>
  <si>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</si>
  <si>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</si>
  <si>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</si>
  <si>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</si>
  <si>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</si>
  <si>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</si>
  <si>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</si>
  <si>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</si>
  <si>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</si>
  <si>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</si>
  <si>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</si>
  <si>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</si>
  <si>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</si>
  <si>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</si>
  <si>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</si>
  <si>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</si>
  <si>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</si>
  <si>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</si>
  <si>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</si>
  <si>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</si>
  <si>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</si>
  <si>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</si>
  <si>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</si>
  <si>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</si>
  <si>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</si>
  <si>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</si>
  <si>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</si>
  <si>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</si>
  <si>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</si>
  <si>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</si>
  <si>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</si>
  <si>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</si>
  <si>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</si>
  <si>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</si>
  <si>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</si>
  <si>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</si>
  <si>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</si>
  <si>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</si>
  <si>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</si>
  <si>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</si>
  <si>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</si>
  <si>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</si>
  <si>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</si>
  <si>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</si>
  <si>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</si>
  <si>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</si>
  <si>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</si>
  <si>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</si>
  <si>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</si>
  <si>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</si>
  <si>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</si>
  <si>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</si>
  <si>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</si>
  <si>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</si>
  <si>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</si>
  <si>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</si>
  <si>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</si>
  <si>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</si>
  <si>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</si>
  <si>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</si>
  <si>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</si>
  <si>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</si>
  <si>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</si>
  <si>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</si>
  <si>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</si>
  <si>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</si>
  <si>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</si>
  <si>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</si>
  <si>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</si>
  <si>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</si>
  <si>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</si>
  <si>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</si>
  <si>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</si>
  <si>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</si>
  <si>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</si>
  <si>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</si>
  <si>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</si>
  <si>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</si>
  <si>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</si>
  <si>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</si>
  <si>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</si>
  <si>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</si>
  <si>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</si>
  <si>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</si>
  <si>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</si>
  <si>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</si>
  <si>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</si>
  <si>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</si>
  <si>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</si>
  <si>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</si>
  <si>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</si>
  <si>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</si>
  <si>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</si>
  <si>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</si>
  <si>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</si>
  <si>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</si>
  <si>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</si>
  <si>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</si>
  <si>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</si>
  <si>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</si>
  <si>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</si>
  <si>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</si>
  <si>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</si>
  <si>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</si>
  <si>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</si>
  <si>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</si>
  <si>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</si>
  <si>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</si>
  <si>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</si>
  <si>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</si>
  <si>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</si>
  <si>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</si>
  <si>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</si>
  <si>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</si>
  <si>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</si>
  <si>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</si>
  <si>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</si>
  <si>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</si>
  <si>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</si>
  <si>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</si>
  <si>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</si>
  <si>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</si>
  <si>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</si>
  <si>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</si>
  <si>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</si>
  <si>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</si>
  <si>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</si>
  <si>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</si>
  <si>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</si>
  <si>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</si>
  <si>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</si>
  <si>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</si>
  <si>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</si>
  <si>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</si>
  <si>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</si>
  <si>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</si>
  <si>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</si>
  <si>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</si>
  <si>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</si>
  <si>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</si>
  <si>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</si>
  <si>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</si>
  <si>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</si>
  <si>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</si>
  <si>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</si>
  <si>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</si>
  <si>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</si>
  <si>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</si>
  <si>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</si>
  <si>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</si>
  <si>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</si>
  <si>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</si>
  <si>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</si>
  <si>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</si>
  <si>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</si>
  <si>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</si>
  <si>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</si>
  <si>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</si>
  <si>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</si>
  <si>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</si>
  <si>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</si>
  <si>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</si>
  <si>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</si>
  <si>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</si>
  <si>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</si>
  <si>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</si>
  <si>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</si>
  <si>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</si>
  <si>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</si>
  <si>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</si>
  <si>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</si>
  <si>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</si>
  <si>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</si>
  <si>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</si>
  <si>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</si>
  <si>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</si>
  <si>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</si>
  <si>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</si>
  <si>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</si>
  <si>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</si>
  <si>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</si>
  <si>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</si>
  <si>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</si>
  <si>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</si>
  <si>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</si>
  <si>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</si>
  <si>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</si>
  <si>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</si>
  <si>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</si>
  <si>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</si>
  <si>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</si>
  <si>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</si>
  <si>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</si>
  <si>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</si>
  <si>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</si>
  <si>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</si>
  <si>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</si>
  <si>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</si>
  <si>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</si>
  <si>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</si>
  <si>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</si>
  <si>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</si>
  <si>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</si>
  <si>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</si>
  <si>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</si>
  <si>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</si>
  <si>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</si>
  <si>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</si>
  <si>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</si>
  <si>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</si>
  <si>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</si>
  <si>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</si>
  <si>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</si>
  <si>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</si>
  <si>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</si>
  <si>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</si>
  <si>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</si>
  <si>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</si>
  <si>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</si>
  <si>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</si>
  <si>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</si>
  <si>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</si>
  <si>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</si>
  <si>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</si>
  <si>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</si>
  <si>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</si>
  <si>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</si>
  <si>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</si>
  <si>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</si>
  <si>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</si>
  <si>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</si>
  <si>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</si>
  <si>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</si>
  <si>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</si>
  <si>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</si>
  <si>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</si>
  <si>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</si>
  <si>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</si>
  <si>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</si>
  <si>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</si>
  <si>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</si>
  <si>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</si>
  <si>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</si>
  <si>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</si>
  <si>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</si>
  <si>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</si>
  <si>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</si>
  <si>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</si>
  <si>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</si>
  <si>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</si>
  <si>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</si>
  <si>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</si>
  <si>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</si>
  <si>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</si>
  <si>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</si>
  <si>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</si>
  <si>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</si>
  <si>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</si>
  <si>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</si>
  <si>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</si>
  <si>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</si>
  <si>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</si>
  <si>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</si>
  <si>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</si>
  <si>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</si>
  <si>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</si>
  <si>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</si>
  <si>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</si>
  <si>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</si>
  <si>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</si>
  <si>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</si>
  <si>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</si>
  <si>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</si>
  <si>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</si>
  <si>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</si>
  <si>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</si>
  <si>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</si>
  <si>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</si>
  <si>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</si>
  <si>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</si>
  <si>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</si>
  <si>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</si>
  <si>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</si>
  <si>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</si>
  <si>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</si>
  <si>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</si>
  <si>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</si>
  <si>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</si>
  <si>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</si>
  <si>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</si>
  <si>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</si>
  <si>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</si>
  <si>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</si>
  <si>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</si>
  <si>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</si>
  <si>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</si>
  <si>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</si>
  <si>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</si>
  <si>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</si>
  <si>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</si>
  <si>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</si>
  <si>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</si>
  <si>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</si>
  <si>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</si>
  <si>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</si>
  <si>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</si>
  <si>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</si>
  <si>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</si>
  <si>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</si>
  <si>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</si>
  <si>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</si>
  <si>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</si>
  <si>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</si>
  <si>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</si>
  <si>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</si>
  <si>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</si>
  <si>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</si>
  <si>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</si>
  <si>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</si>
  <si>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</si>
  <si>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</si>
  <si>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</si>
  <si>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</si>
  <si>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</si>
  <si>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</si>
  <si>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</si>
  <si>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</si>
  <si>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</si>
  <si>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</si>
  <si>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</si>
  <si>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</si>
  <si>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</si>
  <si>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</si>
  <si>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</si>
  <si>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</si>
  <si>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</si>
  <si>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</si>
  <si>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</si>
  <si>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</si>
  <si>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</si>
  <si>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</si>
  <si>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</si>
  <si>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</si>
  <si>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</si>
  <si>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</si>
  <si>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</si>
  <si>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</si>
  <si>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</si>
  <si>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</si>
  <si>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</si>
  <si>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</si>
  <si>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</si>
  <si>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</si>
  <si>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</si>
  <si>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</si>
  <si>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</si>
  <si>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</si>
  <si>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</si>
  <si>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</si>
  <si>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</si>
  <si>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</si>
  <si>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</si>
  <si>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</si>
  <si>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</si>
  <si>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</si>
  <si>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</si>
  <si>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</si>
  <si>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</si>
  <si>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</si>
  <si>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</si>
  <si>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</si>
  <si>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</si>
  <si>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</si>
  <si>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</si>
  <si>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</si>
  <si>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</si>
  <si>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</si>
  <si>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</si>
  <si>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</si>
  <si>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</si>
  <si>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</si>
  <si>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</si>
  <si>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</si>
  <si>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</si>
  <si>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</si>
  <si>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</si>
  <si>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</si>
  <si>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</si>
  <si>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</si>
  <si>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</si>
  <si>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</si>
  <si>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</si>
  <si>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</si>
  <si>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</si>
  <si>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</si>
  <si>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</si>
  <si>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</si>
  <si>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</si>
  <si>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</si>
  <si>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</si>
  <si>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</si>
  <si>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</si>
  <si>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</si>
  <si>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</si>
  <si>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</si>
  <si>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</si>
  <si>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</si>
  <si>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</si>
  <si>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</si>
  <si>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</si>
  <si>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</si>
  <si>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</si>
  <si>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</si>
  <si>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</si>
  <si>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</si>
  <si>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</si>
  <si>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</si>
  <si>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</si>
  <si>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</si>
  <si>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</si>
  <si>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</si>
  <si>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</si>
  <si>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</si>
  <si>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</si>
  <si>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</si>
  <si>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</si>
  <si>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</si>
  <si>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</si>
  <si>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</si>
  <si>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</si>
  <si>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</si>
  <si>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</si>
  <si>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</si>
  <si>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</si>
  <si>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</si>
  <si>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</si>
  <si>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</si>
  <si>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</si>
  <si>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</si>
  <si>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</si>
  <si>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</si>
  <si>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</si>
  <si>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</si>
  <si>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</si>
  <si>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</si>
  <si>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</si>
  <si>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</si>
  <si>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</si>
  <si>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</si>
  <si>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</si>
  <si>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</si>
  <si>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</si>
  <si>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</si>
  <si>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</si>
  <si>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</si>
  <si>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</si>
  <si>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</si>
  <si>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</si>
  <si>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</si>
  <si>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</si>
  <si>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</si>
  <si>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</si>
  <si>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</si>
  <si>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</si>
  <si>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</si>
  <si>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</si>
  <si>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</si>
  <si>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</si>
  <si>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</si>
  <si>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</si>
  <si>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</si>
  <si>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</si>
  <si>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</si>
  <si>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</si>
  <si>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</si>
  <si>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</si>
  <si>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</si>
  <si>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</si>
  <si>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</si>
  <si>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</si>
  <si>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</si>
  <si>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</si>
  <si>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</si>
  <si>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</si>
  <si>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</si>
  <si>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</si>
  <si>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</si>
  <si>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</si>
  <si>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</si>
  <si>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</si>
  <si>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</si>
  <si>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</si>
  <si>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</si>
  <si>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</si>
  <si>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</si>
  <si>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</si>
  <si>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</si>
  <si>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</si>
  <si>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</si>
  <si>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</si>
  <si>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</si>
  <si>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</si>
  <si>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</si>
  <si>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</si>
  <si>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</si>
  <si>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</si>
  <si>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</si>
  <si>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</si>
  <si>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</si>
  <si>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</si>
  <si>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</si>
  <si>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</si>
  <si>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</si>
  <si>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</si>
  <si>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</si>
  <si>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</si>
  <si>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</si>
  <si>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</si>
  <si>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</si>
  <si>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</si>
  <si>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</si>
  <si>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</si>
  <si>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</si>
  <si>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</si>
  <si>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</si>
  <si>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</si>
  <si>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</si>
  <si>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</si>
  <si>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</si>
  <si>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</si>
  <si>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</si>
  <si>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</si>
  <si>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</si>
  <si>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</si>
  <si>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</si>
  <si>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</si>
  <si>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</si>
  <si>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</si>
  <si>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</si>
  <si>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</si>
  <si>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</si>
  <si>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</si>
  <si>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</si>
  <si>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</si>
  <si>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</si>
  <si>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</si>
  <si>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</si>
  <si>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</si>
  <si>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</si>
  <si>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</si>
  <si>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</si>
  <si>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</si>
  <si>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</si>
  <si>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</si>
  <si>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</si>
  <si>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</si>
  <si>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</si>
  <si>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</si>
  <si>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</si>
  <si>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</si>
  <si>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</si>
  <si>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</si>
  <si>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</si>
  <si>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</si>
  <si>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</si>
  <si>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</si>
  <si>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</si>
  <si>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</si>
  <si>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</si>
  <si>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</si>
  <si>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</si>
  <si>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</si>
  <si>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</si>
  <si>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</si>
  <si>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</si>
  <si>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</si>
  <si>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</si>
  <si>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</si>
  <si>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</si>
  <si>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</si>
  <si>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</si>
  <si>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</si>
  <si>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</si>
  <si>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</si>
  <si>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</si>
  <si>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</si>
  <si>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</si>
  <si>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</si>
  <si>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</si>
  <si>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</si>
  <si>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</si>
  <si>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</si>
  <si>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</si>
  <si>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</si>
  <si>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</si>
  <si>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</si>
  <si>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</si>
  <si>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</si>
  <si>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</si>
  <si>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</si>
  <si>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</si>
  <si>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</si>
  <si>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</si>
  <si>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</si>
  <si>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</si>
  <si>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</si>
  <si>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</si>
  <si>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</si>
  <si>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</si>
  <si>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</si>
  <si>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</si>
  <si>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</si>
  <si>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</si>
  <si>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</si>
  <si>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</si>
  <si>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</si>
  <si>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</si>
  <si>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</si>
  <si>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</si>
  <si>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</si>
  <si>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</si>
  <si>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</si>
  <si>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</si>
  <si>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</si>
  <si>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</si>
  <si>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</si>
  <si>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</si>
  <si>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</si>
  <si>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</si>
  <si>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</si>
  <si>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</si>
  <si>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</si>
  <si>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</si>
  <si>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</si>
  <si>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</si>
  <si>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</si>
  <si>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</si>
  <si>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</si>
  <si>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</si>
  <si>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</si>
  <si>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</si>
  <si>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</si>
  <si>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</si>
  <si>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</si>
  <si>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</si>
  <si>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</si>
  <si>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</si>
  <si>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</si>
  <si>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</si>
  <si>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</si>
  <si>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</si>
  <si>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</si>
  <si>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</si>
  <si>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</si>
  <si>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</si>
  <si>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</si>
  <si>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</si>
  <si>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</si>
  <si>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</si>
  <si>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</si>
  <si>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</si>
  <si>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</si>
  <si>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</si>
  <si>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</si>
  <si>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</si>
  <si>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</si>
  <si>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</si>
  <si>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</si>
  <si>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</si>
  <si>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</si>
  <si>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</si>
  <si>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</si>
  <si>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</si>
  <si>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</si>
  <si>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</si>
  <si>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</si>
  <si>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</si>
  <si>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</si>
  <si>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</si>
  <si>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</si>
  <si>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</si>
  <si>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</si>
  <si>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</si>
  <si>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</si>
  <si>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</si>
  <si>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</si>
  <si>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</si>
  <si>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</si>
  <si>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</si>
  <si>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</si>
  <si>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</si>
  <si>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</si>
  <si>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</si>
  <si>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</si>
  <si>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</si>
  <si>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</si>
  <si>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</si>
  <si>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</si>
  <si>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</si>
  <si>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</si>
  <si>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</si>
  <si>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</si>
  <si>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</si>
  <si>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</si>
  <si>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</si>
  <si>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</si>
  <si>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</si>
  <si>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</si>
  <si>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</si>
  <si>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</si>
  <si>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</si>
  <si>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</si>
  <si>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</si>
  <si>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</si>
  <si>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</si>
  <si>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</si>
  <si>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</si>
  <si>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</si>
  <si>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</si>
  <si>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</si>
  <si>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</si>
  <si>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</si>
  <si>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</si>
  <si>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</si>
  <si>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</si>
  <si>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</si>
  <si>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</si>
  <si>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</si>
  <si>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</si>
  <si>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</si>
  <si>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</si>
  <si>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</si>
  <si>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</si>
  <si>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</si>
  <si>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</si>
  <si>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</si>
  <si>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</si>
  <si>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</si>
  <si>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</si>
  <si>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</si>
  <si>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</si>
  <si>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</si>
  <si>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</si>
  <si>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</si>
  <si>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</si>
  <si>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</si>
  <si>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</si>
  <si>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</si>
  <si>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</si>
  <si>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</si>
  <si>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</si>
  <si>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</si>
  <si>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</si>
  <si>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</si>
  <si>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</si>
  <si>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</si>
  <si>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</si>
  <si>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</si>
  <si>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</si>
  <si>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</si>
  <si>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</si>
  <si>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</si>
  <si>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</si>
  <si>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</si>
  <si>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</si>
  <si>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</si>
  <si>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</si>
  <si>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</si>
  <si>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</si>
  <si>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</si>
  <si>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</si>
  <si>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</si>
  <si>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</si>
  <si>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</si>
  <si>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</si>
  <si>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</si>
  <si>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</si>
  <si>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</si>
  <si>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</si>
  <si>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</si>
  <si>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</si>
  <si>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</si>
  <si>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</si>
  <si>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</si>
  <si>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</si>
  <si>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</si>
  <si>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</si>
  <si>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</si>
  <si>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</si>
  <si>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</si>
  <si>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</si>
  <si>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</si>
  <si>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</si>
  <si>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</si>
  <si>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</si>
  <si>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</si>
  <si>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</si>
  <si>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</si>
  <si>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</si>
  <si>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</si>
  <si>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</si>
  <si>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</si>
  <si>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</si>
  <si>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</si>
  <si>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</si>
  <si>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</si>
  <si>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</si>
  <si>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</si>
  <si>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</si>
  <si>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</si>
  <si>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</si>
  <si>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</si>
  <si>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</si>
  <si>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</si>
  <si>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</si>
  <si>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</si>
  <si>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</si>
  <si>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</si>
  <si>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</si>
  <si>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</si>
  <si>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</si>
  <si>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</si>
  <si>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</si>
  <si>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</si>
  <si>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</si>
  <si>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</si>
  <si>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</si>
  <si>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</si>
  <si>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</si>
  <si>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</si>
  <si>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</si>
  <si>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</si>
  <si>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</si>
  <si>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</si>
  <si>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</si>
  <si>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</si>
  <si>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</si>
  <si>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</si>
  <si>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</si>
  <si>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</si>
  <si>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</si>
  <si>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</si>
  <si>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</si>
  <si>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</si>
  <si>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</si>
  <si>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</si>
  <si>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</si>
  <si>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</si>
  <si>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</si>
  <si>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</si>
  <si>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</si>
  <si>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</si>
  <si>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</si>
  <si>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</si>
  <si>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</si>
  <si>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</si>
  <si>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</si>
  <si>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</si>
  <si>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</si>
  <si>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</si>
  <si>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</si>
  <si>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</si>
  <si>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</si>
  <si>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</si>
  <si>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</si>
  <si>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</si>
  <si>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</si>
  <si>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</si>
  <si>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</si>
  <si>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</si>
  <si>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</si>
  <si>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</si>
  <si>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</si>
  <si>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</si>
  <si>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</si>
  <si>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</si>
  <si>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</si>
  <si>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</si>
  <si>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</si>
  <si>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</si>
  <si>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</si>
  <si>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</si>
  <si>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</si>
  <si>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</si>
  <si>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</si>
  <si>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</si>
  <si>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</si>
  <si>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</si>
  <si>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</si>
  <si>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</si>
  <si>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</si>
  <si>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</si>
  <si>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</si>
  <si>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</si>
  <si>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</si>
  <si>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</si>
  <si>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</si>
  <si>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</si>
  <si>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</si>
  <si>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</si>
  <si>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</si>
  <si>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</si>
  <si>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</si>
  <si>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</si>
  <si>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</si>
  <si>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</si>
  <si>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</si>
  <si>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</si>
  <si>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</si>
  <si>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</si>
  <si>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</si>
  <si>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</si>
  <si>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</si>
  <si>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</si>
  <si>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</si>
  <si>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</si>
  <si>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</si>
  <si>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</si>
  <si>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</si>
  <si>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</si>
  <si>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</si>
  <si>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</si>
  <si>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</si>
  <si>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</si>
  <si>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</si>
  <si>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</si>
  <si>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</si>
  <si>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</si>
  <si>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</si>
  <si>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</si>
  <si>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</si>
  <si>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</si>
  <si>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</si>
  <si>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</si>
  <si>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</si>
  <si>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</si>
  <si>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</si>
  <si>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</si>
  <si>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</si>
  <si>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</si>
  <si>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</si>
  <si>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</si>
  <si>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</si>
  <si>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</si>
  <si>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</si>
  <si>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</si>
  <si>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</si>
  <si>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</si>
  <si>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</si>
  <si>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</si>
  <si>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</si>
  <si>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</si>
  <si>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</si>
  <si>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</si>
  <si>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</si>
  <si>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</si>
  <si>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</si>
  <si>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</si>
  <si>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</si>
  <si>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</si>
  <si>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</si>
  <si>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</si>
  <si>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</si>
  <si>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</si>
  <si>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</si>
  <si>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</si>
  <si>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</si>
  <si>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</si>
  <si>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</si>
  <si>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</si>
  <si>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</si>
  <si>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</si>
  <si>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</si>
  <si>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</si>
  <si>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</si>
  <si>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</si>
  <si>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</si>
  <si>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</si>
  <si>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</si>
  <si>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</si>
  <si>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</si>
  <si>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</si>
  <si>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</si>
  <si>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</si>
  <si>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</si>
  <si>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</si>
  <si>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</si>
  <si>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</si>
  <si>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</si>
  <si>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</si>
  <si>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</si>
  <si>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</si>
  <si>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</si>
  <si>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</si>
  <si>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</si>
  <si>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</si>
  <si>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</si>
  <si>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</si>
  <si>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</si>
  <si>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</si>
  <si>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</si>
  <si>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</si>
  <si>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</si>
  <si>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</si>
  <si>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</si>
  <si>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</si>
  <si>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</si>
  <si>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</si>
  <si>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</si>
  <si>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</si>
  <si>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</si>
  <si>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</si>
  <si>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</si>
  <si>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</si>
  <si>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</si>
  <si>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</si>
  <si>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</si>
  <si>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</si>
  <si>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</si>
  <si>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</si>
  <si>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</si>
  <si>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</si>
  <si>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</si>
  <si>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</si>
  <si>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</si>
  <si>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</si>
  <si>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</si>
  <si>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</si>
  <si>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</si>
  <si>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</si>
  <si>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</si>
  <si>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</si>
  <si>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</si>
  <si>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</si>
  <si>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</si>
  <si>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</si>
  <si>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</si>
  <si>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</si>
  <si>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</si>
  <si>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</si>
  <si>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</si>
  <si>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</si>
  <si>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</si>
  <si>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</si>
  <si>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</si>
  <si>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</si>
  <si>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</si>
  <si>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</si>
  <si>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</si>
  <si>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</si>
  <si>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</si>
  <si>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</si>
  <si>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</si>
  <si>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</si>
  <si>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</si>
  <si>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</si>
  <si>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</si>
  <si>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</si>
  <si>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</si>
  <si>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</si>
  <si>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</si>
  <si>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</si>
  <si>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</si>
  <si>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</si>
  <si>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</si>
  <si>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</si>
  <si>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</si>
  <si>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</si>
  <si>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</si>
  <si>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</si>
  <si>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</si>
  <si>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</si>
  <si>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</si>
  <si>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</si>
  <si>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</si>
  <si>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</si>
  <si>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</si>
  <si>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</si>
  <si>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</si>
  <si>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</si>
  <si>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</si>
  <si>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</si>
  <si>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</si>
  <si>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</si>
  <si>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</si>
  <si>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</si>
  <si>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</si>
  <si>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</si>
  <si>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</si>
  <si>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</si>
  <si>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</si>
  <si>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</si>
  <si>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</si>
  <si>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</si>
  <si>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</si>
  <si>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</si>
  <si>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</si>
  <si>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</si>
  <si>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</si>
  <si>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</si>
  <si>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</si>
  <si>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</si>
  <si>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</si>
  <si>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</si>
  <si>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</si>
  <si>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</si>
  <si>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</si>
  <si>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</si>
  <si>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</si>
  <si>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</si>
  <si>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</si>
  <si>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</si>
  <si>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</si>
  <si>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</si>
  <si>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</si>
  <si>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</si>
  <si>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</si>
  <si>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</si>
  <si>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</si>
  <si>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</si>
  <si>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</si>
  <si>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</si>
  <si>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</si>
  <si>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</si>
  <si>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</si>
  <si>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</si>
  <si>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</si>
  <si>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</si>
  <si>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</si>
  <si>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</si>
  <si>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</si>
  <si>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</si>
  <si>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</si>
  <si>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</si>
  <si>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</si>
  <si>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</si>
  <si>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</si>
  <si>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</si>
  <si>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</si>
  <si>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</si>
  <si>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</si>
  <si>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</si>
  <si>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</si>
  <si>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</si>
  <si>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</si>
  <si>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</si>
  <si>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</si>
  <si>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</si>
  <si>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</si>
  <si>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</si>
  <si>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</si>
  <si>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</si>
  <si>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</si>
  <si>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</si>
  <si>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</si>
  <si>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</si>
  <si>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</si>
  <si>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</si>
  <si>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</si>
  <si>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</si>
  <si>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</si>
  <si>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</si>
  <si>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</si>
  <si>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</si>
  <si>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</si>
  <si>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</si>
  <si>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</si>
  <si>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</si>
  <si>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</si>
  <si>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</si>
  <si>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</si>
  <si>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</si>
  <si>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</si>
  <si>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</si>
  <si>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</si>
  <si>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</si>
  <si>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</si>
  <si>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</si>
  <si>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</si>
  <si>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</si>
  <si>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</si>
  <si>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</si>
  <si>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</si>
  <si>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</si>
  <si>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</si>
  <si>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</si>
  <si>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</si>
  <si>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</si>
  <si>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</si>
  <si>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</si>
  <si>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</si>
  <si>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</si>
  <si>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</si>
  <si>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</si>
  <si>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</si>
  <si>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</si>
  <si>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</si>
  <si>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</si>
  <si>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</si>
  <si>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</si>
  <si>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</si>
  <si>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</si>
  <si>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</si>
  <si>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</si>
  <si>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</si>
  <si>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</si>
  <si>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</si>
  <si>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</si>
  <si>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</si>
  <si>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</si>
  <si>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</si>
  <si>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</si>
  <si>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</si>
  <si>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</si>
  <si>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</si>
  <si>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</si>
  <si>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</si>
  <si>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</si>
  <si>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</si>
  <si>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</si>
  <si>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</si>
  <si>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</si>
  <si>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</si>
  <si>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</si>
  <si>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</si>
  <si>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</si>
  <si>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</si>
  <si>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</si>
  <si>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</si>
  <si>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</si>
  <si>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</si>
  <si>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</si>
  <si>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</si>
  <si>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</si>
  <si>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</si>
  <si>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</si>
  <si>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</si>
  <si>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</si>
  <si>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</si>
  <si>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</si>
  <si>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</si>
  <si>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</si>
  <si>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</si>
  <si>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</si>
  <si>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</si>
  <si>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</si>
  <si>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</si>
  <si>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</si>
  <si>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</si>
  <si>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</si>
  <si>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</si>
  <si>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</si>
  <si>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</si>
  <si>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</si>
  <si>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</si>
  <si>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</si>
  <si>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</si>
  <si>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</si>
  <si>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</si>
  <si>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</si>
  <si>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</si>
  <si>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</si>
  <si>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</si>
  <si>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</si>
  <si>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</si>
  <si>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</si>
  <si>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</si>
  <si>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</si>
  <si>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</si>
  <si>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</si>
  <si>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</si>
  <si>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</si>
  <si>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</si>
  <si>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</si>
  <si>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</si>
  <si>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</si>
  <si>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</si>
  <si>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</si>
  <si>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</si>
  <si>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</si>
  <si>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</si>
  <si>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</si>
  <si>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</si>
  <si>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</si>
  <si>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</si>
  <si>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</si>
  <si>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</si>
  <si>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</si>
  <si>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</si>
  <si>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</si>
  <si>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</si>
  <si>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</si>
  <si>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</si>
  <si>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</si>
  <si>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</si>
  <si>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</si>
  <si>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</si>
  <si>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</si>
  <si>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</si>
  <si>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</si>
  <si>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</si>
  <si>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</si>
  <si>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</si>
  <si>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</si>
  <si>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</si>
  <si>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</si>
  <si>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</si>
  <si>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</si>
  <si>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</si>
  <si>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</si>
  <si>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</si>
  <si>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</si>
  <si>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</si>
  <si>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</si>
  <si>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</si>
  <si>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</si>
  <si>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</si>
  <si>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</si>
  <si>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</si>
  <si>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</si>
  <si>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</si>
  <si>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</si>
  <si>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</si>
  <si>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</si>
  <si>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</si>
  <si>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</si>
  <si>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</si>
  <si>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</si>
  <si>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</si>
  <si>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</si>
  <si>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</si>
  <si>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</si>
  <si>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</si>
  <si>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</si>
  <si>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</si>
  <si>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</si>
  <si>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</si>
  <si>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</si>
  <si>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</si>
  <si>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</si>
  <si>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</si>
  <si>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</si>
  <si>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</si>
  <si>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</si>
  <si>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</si>
  <si>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</si>
  <si>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</si>
  <si>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</si>
  <si>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</si>
  <si>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</si>
  <si>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</si>
  <si>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</si>
  <si>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</si>
  <si>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</si>
  <si>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</si>
  <si>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</si>
  <si>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</si>
  <si>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</si>
  <si>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</si>
  <si>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</si>
  <si>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</si>
  <si>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</si>
  <si>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</si>
  <si>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</si>
  <si>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</si>
  <si>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</si>
  <si>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</si>
  <si>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</si>
  <si>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</si>
  <si>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</si>
  <si>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</si>
  <si>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</si>
  <si>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</si>
  <si>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</si>
  <si>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</si>
  <si>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</si>
  <si>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</si>
  <si>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</si>
  <si>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</si>
  <si>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</si>
  <si>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</si>
  <si>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</si>
  <si>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</si>
  <si>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</si>
  <si>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</si>
  <si>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</si>
  <si>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</si>
  <si>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</si>
  <si>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</si>
  <si>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</si>
  <si>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</si>
  <si>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</si>
  <si>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</si>
  <si>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</si>
  <si>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</si>
  <si>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</si>
  <si>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</si>
  <si>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</si>
  <si>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</si>
  <si>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</si>
  <si>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</si>
  <si>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</si>
  <si>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</si>
  <si>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</si>
  <si>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</si>
  <si>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</si>
  <si>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</si>
  <si>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</si>
  <si>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</si>
  <si>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</si>
  <si>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</si>
  <si>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</si>
  <si>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</si>
  <si>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</si>
  <si>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</si>
  <si>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</si>
  <si>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</si>
  <si>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</si>
  <si>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</si>
  <si>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</si>
  <si>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</si>
  <si>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</si>
  <si>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</si>
  <si>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</si>
  <si>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</si>
  <si>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</si>
  <si>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</si>
  <si>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</si>
  <si>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</si>
  <si>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</si>
  <si>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</si>
  <si>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</si>
  <si>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</si>
  <si>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</si>
  <si>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</si>
  <si>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</si>
  <si>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</si>
  <si>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</si>
  <si>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</si>
  <si>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</si>
  <si>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</si>
  <si>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</si>
  <si>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</si>
  <si>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</si>
  <si>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</si>
  <si>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</si>
  <si>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</si>
  <si>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</si>
  <si>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</si>
  <si>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</si>
  <si>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</si>
  <si>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</si>
  <si>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</si>
  <si>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</si>
  <si>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</si>
  <si>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</si>
  <si>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</si>
  <si>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</si>
  <si>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</si>
  <si>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</si>
  <si>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</si>
  <si>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</si>
  <si>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</si>
  <si>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</si>
  <si>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</si>
  <si>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</si>
  <si>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</si>
  <si>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</si>
  <si>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</si>
  <si>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</si>
  <si>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</si>
  <si>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</si>
  <si>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</si>
  <si>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</si>
  <si>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</si>
  <si>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</si>
  <si>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</si>
  <si>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</si>
  <si>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</si>
  <si>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</si>
  <si>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</si>
  <si>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</si>
  <si>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</si>
  <si>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</si>
  <si>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</si>
  <si>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</si>
  <si>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</si>
  <si>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</si>
  <si>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</si>
  <si>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</si>
  <si>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</si>
  <si>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</si>
  <si>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</si>
  <si>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</si>
  <si>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</si>
  <si>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</si>
  <si>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</si>
  <si>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</si>
  <si>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</si>
  <si>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</si>
  <si>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</si>
  <si>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</si>
  <si>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</si>
  <si>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</si>
  <si>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</si>
  <si>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</si>
  <si>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</si>
  <si>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</si>
  <si>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</si>
  <si>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</si>
  <si>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</si>
  <si>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</si>
  <si>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</si>
  <si>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</si>
  <si>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</si>
  <si>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</si>
  <si>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</si>
  <si>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</si>
  <si>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</si>
  <si>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</si>
  <si>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</si>
  <si>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</si>
  <si>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</si>
  <si>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</si>
  <si>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</si>
  <si>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</si>
  <si>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</si>
  <si>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</si>
  <si>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</si>
  <si>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</si>
  <si>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</si>
  <si>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</si>
  <si>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</si>
  <si>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</si>
  <si>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</si>
  <si>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</si>
  <si>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</si>
  <si>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</si>
  <si>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</si>
  <si>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</si>
  <si>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</si>
  <si>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</si>
  <si>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</si>
  <si>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</si>
  <si>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</si>
  <si>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</si>
  <si>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</si>
  <si>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</si>
  <si>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</si>
  <si>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</si>
  <si>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</si>
  <si>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</si>
  <si>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</si>
  <si>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</si>
  <si>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</si>
  <si>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</si>
  <si>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</si>
  <si>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</si>
  <si>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</si>
  <si>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</si>
  <si>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</si>
  <si>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</si>
  <si>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</si>
  <si>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</si>
  <si>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</si>
  <si>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</si>
  <si>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</si>
  <si>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</si>
  <si>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</si>
  <si>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</si>
  <si>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</si>
  <si>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</si>
  <si>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</si>
  <si>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</si>
  <si>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</si>
  <si>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</si>
  <si>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</si>
  <si>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</si>
  <si>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</si>
  <si>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</si>
  <si>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</si>
  <si>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</si>
  <si>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</si>
  <si>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</si>
  <si>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</si>
  <si>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</si>
  <si>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</si>
  <si>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</si>
  <si>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</si>
  <si>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</si>
  <si>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</si>
  <si>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</si>
  <si>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</si>
  <si>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</si>
  <si>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</si>
  <si>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</si>
  <si>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</si>
  <si>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</si>
  <si>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</si>
  <si>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</si>
  <si>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</si>
  <si>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</si>
  <si>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</si>
  <si>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</si>
  <si>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</si>
  <si>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</si>
  <si>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</si>
  <si>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</si>
  <si>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</si>
  <si>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</si>
  <si>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</si>
  <si>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</si>
  <si>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</si>
  <si>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</si>
  <si>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</si>
  <si>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</si>
  <si>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</si>
  <si>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</si>
  <si>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</si>
  <si>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</si>
  <si>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</si>
  <si>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</si>
  <si>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</si>
  <si>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</si>
  <si>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</si>
  <si>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</si>
  <si>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</si>
  <si>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</si>
  <si>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</si>
  <si>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</si>
  <si>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</si>
  <si>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</si>
  <si>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</si>
  <si>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</si>
  <si>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</si>
  <si>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</si>
  <si>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</si>
  <si>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</si>
  <si>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</si>
  <si>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</si>
  <si>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</si>
  <si>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</si>
  <si>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</si>
  <si>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</si>
  <si>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</si>
  <si>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</si>
  <si>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</si>
  <si>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</si>
  <si>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</si>
  <si>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</si>
  <si>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</si>
  <si>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</si>
  <si>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</si>
  <si>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</si>
  <si>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</si>
  <si>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</si>
  <si>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</si>
  <si>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</si>
  <si>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</si>
  <si>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</si>
  <si>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</si>
  <si>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</si>
  <si>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</si>
  <si>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</si>
  <si>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</si>
  <si>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</si>
  <si>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</si>
  <si>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</si>
  <si>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</si>
  <si>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</si>
  <si>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</si>
  <si>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</si>
  <si>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</si>
  <si>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</si>
  <si>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</si>
  <si>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</si>
  <si>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</si>
  <si>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</si>
  <si>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</si>
  <si>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</si>
  <si>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</si>
  <si>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</si>
  <si>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</si>
  <si>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</si>
  <si>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</si>
  <si>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</si>
  <si>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</si>
  <si>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</si>
  <si>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</si>
  <si>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</si>
  <si>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</si>
  <si>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</si>
  <si>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</si>
  <si>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</si>
  <si>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</si>
  <si>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</si>
  <si>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</si>
  <si>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</si>
  <si>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</si>
  <si>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</si>
  <si>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</si>
  <si>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</si>
  <si>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</si>
  <si>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</si>
  <si>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</si>
  <si>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</si>
  <si>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</si>
  <si>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</si>
  <si>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</si>
  <si>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</si>
  <si>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</si>
  <si>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</si>
  <si>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</si>
  <si>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</si>
  <si>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</si>
  <si>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</si>
  <si>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</si>
  <si>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</si>
  <si>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</si>
  <si>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</si>
  <si>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</si>
  <si>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</si>
  <si>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</si>
  <si>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</si>
  <si>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</si>
  <si>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</si>
  <si>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</si>
  <si>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</si>
  <si>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</si>
  <si>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</si>
  <si>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</si>
  <si>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</si>
  <si>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</si>
  <si>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</si>
  <si>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</si>
  <si>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</si>
  <si>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</si>
  <si>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</si>
  <si>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</si>
  <si>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</si>
  <si>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</si>
  <si>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</si>
  <si>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</si>
  <si>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</si>
  <si>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</si>
  <si>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</si>
  <si>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</si>
  <si>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</si>
  <si>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</si>
  <si>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</si>
  <si>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</si>
  <si>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</si>
  <si>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</si>
  <si>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</si>
  <si>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</si>
  <si>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</si>
  <si>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</si>
  <si>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</si>
  <si>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</si>
  <si>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</si>
  <si>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</si>
  <si>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</si>
  <si>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</si>
  <si>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</si>
  <si>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</si>
  <si>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</si>
  <si>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</si>
  <si>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</si>
  <si>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</si>
  <si>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</si>
  <si>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</si>
  <si>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</si>
  <si>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</si>
  <si>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</si>
  <si>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</si>
  <si>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</si>
  <si>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</si>
  <si>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</si>
  <si>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</si>
  <si>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</si>
  <si>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</si>
  <si>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</si>
  <si>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</si>
  <si>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</si>
  <si>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</si>
  <si>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</si>
  <si>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</si>
  <si>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</si>
  <si>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</si>
  <si>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</si>
  <si>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</si>
  <si>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</si>
  <si>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</si>
  <si>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</si>
  <si>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</si>
  <si>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</si>
  <si>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</si>
  <si>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</si>
  <si>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</si>
  <si>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</si>
  <si>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</si>
  <si>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</si>
  <si>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</si>
  <si>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</si>
  <si>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</si>
  <si>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</si>
  <si>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</si>
  <si>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</si>
  <si>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</si>
  <si>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</si>
  <si>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</si>
  <si>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</si>
  <si>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</si>
  <si>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</si>
  <si>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</si>
  <si>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</si>
  <si>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</si>
  <si>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</si>
  <si>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</si>
  <si>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</si>
  <si>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</si>
  <si>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</si>
  <si>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</si>
  <si>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</si>
  <si>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</si>
  <si>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</si>
  <si>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</si>
  <si>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</si>
  <si>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</si>
  <si>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</si>
  <si>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</si>
  <si>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</si>
  <si>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</si>
  <si>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</si>
  <si>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</si>
  <si>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</si>
  <si>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</si>
  <si>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</si>
  <si>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</si>
  <si>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</si>
  <si>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</si>
  <si>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</si>
  <si>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</si>
  <si>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</si>
  <si>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</si>
  <si>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</si>
  <si>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</si>
  <si>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</si>
  <si>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</si>
  <si>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</si>
  <si>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</si>
  <si>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</si>
  <si>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</si>
  <si>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</si>
  <si>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</si>
  <si>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</si>
  <si>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</si>
  <si>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</si>
  <si>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</si>
  <si>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</si>
  <si>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</si>
  <si>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</si>
  <si>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</si>
  <si>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</si>
  <si>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</si>
  <si>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</si>
  <si>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</si>
  <si>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</si>
  <si>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</si>
  <si>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</si>
  <si>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</si>
  <si>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</si>
  <si>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</si>
  <si>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</si>
  <si>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</si>
  <si>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</si>
  <si>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</si>
  <si>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</si>
  <si>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</si>
  <si>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</si>
  <si>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</si>
  <si>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</si>
  <si>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</si>
  <si>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</si>
  <si>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</si>
  <si>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</si>
  <si>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</si>
  <si>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</si>
  <si>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</si>
  <si>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</si>
  <si>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</si>
  <si>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</si>
  <si>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</si>
  <si>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</si>
  <si>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</si>
  <si>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</si>
  <si>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</si>
  <si>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</si>
  <si>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</si>
  <si>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</si>
  <si>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</si>
  <si>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</si>
  <si>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</si>
  <si>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</si>
  <si>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</si>
  <si>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</si>
  <si>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</si>
  <si>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</si>
  <si>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</si>
  <si>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</si>
  <si>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</si>
  <si>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</si>
  <si>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</si>
  <si>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</si>
  <si>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</si>
  <si>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</si>
  <si>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</si>
  <si>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</si>
  <si>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</si>
  <si>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</si>
  <si>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</si>
  <si>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</si>
  <si>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</si>
  <si>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</si>
  <si>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</si>
  <si>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</si>
  <si>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</si>
  <si>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</si>
  <si>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</si>
  <si>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</si>
  <si>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</si>
  <si>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</si>
  <si>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</si>
  <si>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</si>
  <si>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</si>
  <si>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</si>
  <si>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</si>
  <si>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</si>
  <si>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</si>
  <si>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</si>
  <si>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</si>
  <si>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</si>
  <si>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</si>
  <si>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</si>
  <si>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</si>
  <si>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</si>
  <si>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</si>
  <si>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</si>
  <si>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</si>
  <si>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</si>
  <si>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</si>
  <si>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</si>
  <si>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</si>
  <si>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</si>
  <si>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</si>
  <si>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</si>
  <si>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</si>
  <si>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</si>
  <si>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</si>
  <si>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</si>
  <si>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</si>
  <si>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</si>
  <si>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</si>
  <si>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</si>
  <si>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</si>
  <si>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</si>
  <si>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</si>
  <si>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</si>
  <si>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</si>
  <si>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</si>
  <si>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</si>
  <si>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</si>
  <si>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</si>
  <si>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</si>
  <si>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</si>
  <si>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</si>
  <si>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</si>
  <si>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</si>
  <si>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</si>
  <si>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</si>
  <si>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</si>
  <si>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</si>
  <si>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</si>
  <si>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</si>
  <si>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</si>
  <si>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</si>
  <si>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</si>
  <si>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</si>
  <si>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</si>
  <si>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</si>
  <si>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</si>
  <si>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</si>
  <si>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</si>
  <si>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</si>
  <si>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</si>
  <si>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</si>
  <si>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</si>
  <si>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</si>
  <si>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</si>
  <si>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</si>
  <si>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</si>
  <si>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</si>
  <si>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</si>
  <si>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</si>
  <si>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</si>
  <si>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</si>
  <si>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</si>
  <si>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</si>
  <si>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</si>
  <si>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</si>
  <si>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</si>
  <si>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</si>
  <si>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</si>
  <si>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</si>
  <si>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</si>
  <si>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</si>
  <si>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</si>
  <si>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</si>
  <si>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</si>
  <si>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</si>
  <si>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</si>
  <si>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</si>
  <si>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</si>
  <si>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</si>
  <si>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</si>
  <si>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</si>
  <si>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</si>
  <si>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</si>
  <si>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</si>
  <si>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</si>
  <si>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</si>
  <si>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</si>
  <si>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</si>
  <si>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</si>
  <si>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</si>
  <si>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</si>
  <si>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</si>
  <si>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</si>
  <si>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</si>
  <si>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</si>
  <si>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</si>
  <si>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</si>
  <si>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</si>
  <si>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</si>
  <si>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</si>
  <si>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</si>
  <si>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</si>
  <si>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</si>
  <si>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</si>
  <si>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</si>
  <si>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</si>
  <si>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</si>
  <si>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</si>
  <si>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</si>
  <si>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</si>
  <si>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</si>
  <si>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</si>
  <si>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</si>
  <si>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</si>
  <si>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</si>
  <si>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</si>
  <si>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</si>
  <si>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</si>
  <si>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</si>
  <si>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</si>
  <si>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</si>
  <si>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</si>
  <si>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</si>
  <si>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</si>
  <si>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</si>
  <si>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</si>
  <si>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</si>
  <si>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</si>
  <si>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</si>
  <si>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</si>
  <si>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</si>
  <si>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</si>
  <si>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</si>
  <si>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</si>
  <si>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</si>
  <si>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</si>
  <si>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</si>
  <si>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</si>
  <si>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</si>
  <si>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</si>
  <si>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</si>
  <si>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</si>
  <si>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</si>
  <si>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</si>
  <si>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</si>
  <si>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</si>
  <si>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</si>
  <si>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</si>
  <si>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</si>
  <si>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</si>
  <si>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</si>
  <si>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</si>
  <si>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</si>
  <si>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</si>
  <si>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</si>
  <si>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</si>
  <si>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</si>
  <si>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</si>
  <si>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</si>
  <si>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</si>
  <si>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</si>
  <si>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</si>
  <si>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</si>
  <si>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</si>
  <si>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</si>
  <si>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</si>
  <si>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</si>
  <si>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</si>
  <si>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</si>
  <si>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</si>
  <si>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</si>
  <si>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</si>
  <si>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</si>
  <si>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</si>
  <si>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</si>
  <si>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</si>
  <si>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</si>
  <si>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</si>
  <si>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</si>
  <si>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</si>
  <si>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</si>
  <si>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</si>
  <si>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</si>
  <si>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</si>
  <si>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</si>
  <si>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</si>
  <si>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</si>
  <si>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</si>
  <si>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</si>
  <si>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</si>
  <si>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</si>
  <si>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</si>
  <si>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</si>
  <si>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</si>
  <si>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</si>
  <si>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</si>
  <si>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</si>
  <si>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</si>
  <si>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</si>
  <si>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</si>
  <si>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</si>
  <si>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</si>
  <si>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</si>
  <si>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</si>
  <si>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</si>
  <si>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</si>
  <si>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</si>
  <si>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</si>
  <si>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</si>
  <si>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</si>
  <si>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</si>
  <si>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</si>
  <si>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</si>
  <si>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</si>
  <si>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</si>
  <si>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</si>
  <si>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</si>
  <si>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</si>
  <si>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</si>
  <si>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</si>
  <si>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</si>
  <si>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</si>
  <si>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</si>
  <si>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</si>
  <si>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</si>
  <si>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</si>
  <si>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</si>
  <si>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</si>
  <si>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</si>
  <si>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</si>
  <si>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</si>
  <si>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</si>
  <si>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</si>
  <si>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</si>
  <si>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</si>
  <si>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</si>
  <si>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</si>
  <si>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</si>
  <si>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</si>
  <si>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</si>
  <si>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</si>
  <si>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</si>
  <si>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</si>
  <si>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</si>
  <si>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</si>
  <si>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</si>
  <si>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</si>
  <si>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</si>
  <si>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</si>
  <si>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</si>
  <si>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</si>
  <si>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</si>
  <si>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</si>
  <si>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</si>
  <si>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</si>
  <si>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</si>
  <si>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</si>
  <si>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</si>
  <si>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</si>
  <si>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</si>
  <si>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</si>
  <si>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</si>
  <si>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</si>
  <si>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</si>
  <si>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</si>
  <si>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</si>
  <si>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</si>
  <si>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</si>
  <si>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</si>
  <si>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</si>
  <si>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</si>
  <si>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</si>
  <si>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</si>
  <si>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</si>
  <si>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</si>
  <si>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</si>
  <si>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</si>
  <si>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</si>
  <si>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</si>
  <si>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</si>
  <si>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</si>
  <si>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</si>
  <si>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</si>
  <si>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</si>
  <si>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</si>
  <si>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</si>
  <si>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</si>
  <si>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</si>
  <si>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</si>
  <si>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</si>
  <si>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</si>
  <si>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</si>
  <si>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</si>
  <si>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</si>
  <si>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</si>
  <si>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</si>
  <si>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</si>
  <si>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</si>
  <si>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</si>
  <si>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</si>
  <si>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</si>
  <si>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</si>
  <si>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</si>
  <si>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</si>
  <si>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</si>
  <si>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</si>
  <si>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</si>
  <si>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</si>
  <si>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</si>
  <si>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</si>
  <si>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</si>
  <si>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</si>
  <si>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</si>
  <si>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</si>
  <si>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</si>
  <si>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</si>
  <si>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</si>
  <si>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</si>
  <si>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</si>
  <si>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</si>
  <si>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</si>
  <si>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</si>
  <si>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</si>
  <si>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</si>
  <si>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</si>
  <si>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</si>
  <si>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</si>
  <si>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</si>
  <si>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</si>
  <si>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</si>
  <si>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</si>
  <si>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</si>
  <si>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</si>
  <si>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</si>
  <si>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</si>
  <si>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</si>
  <si>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</si>
  <si>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</si>
  <si>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</si>
  <si>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</si>
  <si>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</si>
  <si>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</si>
  <si>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</si>
  <si>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</si>
  <si>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</si>
  <si>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</si>
  <si>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</si>
  <si>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</si>
  <si>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</si>
  <si>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</si>
  <si>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</si>
  <si>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</si>
  <si>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</si>
  <si>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</si>
  <si>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</si>
  <si>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</si>
  <si>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</si>
  <si>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</si>
  <si>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</si>
  <si>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</si>
  <si>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</si>
  <si>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</si>
  <si>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</si>
  <si>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</si>
  <si>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</si>
  <si>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</si>
  <si>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</si>
  <si>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</si>
  <si>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</si>
  <si>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</si>
  <si>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</si>
  <si>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</si>
  <si>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</si>
  <si>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</si>
  <si>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</si>
  <si>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</si>
  <si>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</si>
  <si>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</si>
  <si>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</si>
  <si>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</si>
  <si>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</si>
  <si>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</si>
  <si>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</si>
  <si>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</si>
  <si>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</si>
  <si>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</si>
  <si>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</si>
  <si>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</si>
  <si>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</si>
  <si>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</si>
  <si>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</si>
  <si>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</si>
  <si>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</si>
  <si>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</si>
  <si>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</si>
  <si>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</si>
  <si>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</si>
  <si>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</si>
  <si>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</si>
  <si>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</si>
  <si>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</si>
  <si>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</si>
  <si>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</si>
  <si>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</si>
  <si>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</si>
  <si>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</si>
  <si>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</si>
  <si>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</si>
  <si>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</si>
  <si>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</si>
  <si>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</si>
  <si>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</si>
  <si>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</si>
  <si>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</si>
  <si>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</si>
  <si>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</si>
  <si>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</si>
  <si>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</si>
  <si>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</si>
  <si>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</si>
  <si>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</si>
  <si>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</si>
  <si>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</si>
  <si>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</si>
  <si>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</si>
  <si>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</si>
  <si>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</si>
  <si>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</si>
  <si>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</si>
  <si>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</si>
  <si>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</si>
  <si>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</si>
  <si>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</si>
  <si>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</si>
  <si>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</si>
  <si>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</si>
  <si>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</si>
  <si>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</si>
  <si>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</si>
  <si>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</si>
  <si>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</si>
  <si>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</si>
  <si>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</si>
  <si>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</si>
  <si>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</si>
  <si>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</si>
  <si>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</si>
  <si>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</si>
  <si>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</si>
  <si>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</si>
  <si>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</si>
  <si>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</si>
  <si>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</si>
  <si>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</si>
  <si>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</si>
  <si>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</si>
  <si>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</si>
  <si>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</si>
  <si>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</si>
  <si>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</si>
  <si>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</si>
  <si>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</si>
  <si>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</si>
  <si>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</si>
  <si>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</si>
  <si>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</si>
  <si>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</si>
  <si>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</si>
  <si>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</si>
  <si>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</si>
  <si>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</si>
  <si>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</si>
  <si>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</si>
  <si>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</si>
  <si>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</si>
  <si>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</si>
  <si>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</si>
  <si>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</si>
  <si>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</si>
  <si>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</si>
  <si>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</si>
  <si>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</si>
  <si>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</si>
  <si>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</si>
  <si>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</si>
  <si>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</si>
  <si>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</si>
  <si>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</si>
  <si>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</si>
  <si>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</si>
  <si>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</si>
  <si>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</si>
  <si>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</si>
  <si>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</si>
  <si>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</si>
  <si>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</si>
  <si>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</si>
  <si>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</si>
  <si>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</si>
  <si>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</si>
  <si>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</si>
  <si>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</si>
  <si>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</si>
  <si>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</si>
  <si>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</si>
  <si>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</si>
  <si>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</si>
  <si>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</si>
  <si>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</si>
  <si>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</si>
  <si>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</si>
  <si>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</si>
  <si>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</si>
  <si>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</si>
  <si>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</si>
  <si>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</si>
  <si>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</si>
  <si>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</si>
  <si>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</si>
  <si>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</si>
  <si>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</si>
  <si>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</si>
  <si>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</si>
  <si>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</si>
  <si>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</si>
  <si>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</si>
  <si>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</si>
  <si>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</si>
  <si>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</si>
  <si>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</si>
  <si>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</si>
  <si>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</si>
  <si>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</si>
  <si>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</si>
  <si>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</si>
  <si>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</si>
  <si>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</si>
  <si>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</si>
  <si>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</si>
  <si>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</si>
  <si>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</si>
  <si>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</si>
  <si>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</si>
  <si>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</si>
  <si>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</si>
  <si>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</si>
  <si>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</si>
  <si>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</si>
  <si>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</si>
  <si>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</si>
  <si>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</si>
  <si>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</si>
  <si>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</si>
  <si>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</si>
  <si>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</si>
  <si>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</si>
  <si>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</si>
  <si>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</si>
  <si>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</si>
  <si>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</si>
  <si>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</si>
  <si>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</si>
  <si>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</si>
  <si>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</si>
  <si>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</si>
  <si>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</si>
  <si>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</si>
  <si>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</si>
  <si>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</si>
  <si>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</si>
  <si>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</si>
  <si>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</si>
  <si>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</si>
  <si>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</si>
  <si>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</si>
  <si>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</si>
  <si>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</si>
  <si>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</si>
  <si>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</si>
  <si>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</si>
  <si>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</si>
  <si>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</si>
  <si>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</si>
  <si>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</si>
  <si>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</si>
  <si>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</si>
  <si>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</si>
  <si>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</si>
  <si>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</si>
  <si>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</si>
  <si>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</si>
  <si>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</si>
  <si>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</si>
  <si>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</si>
  <si>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</si>
  <si>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</si>
  <si>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</si>
  <si>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</si>
  <si>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</si>
  <si>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</si>
  <si>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</si>
  <si>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</si>
  <si>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</si>
  <si>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</si>
  <si>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</si>
  <si>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</si>
  <si>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</si>
  <si>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</si>
  <si>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</si>
  <si>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</si>
  <si>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</si>
  <si>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</si>
  <si>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</si>
  <si>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</si>
  <si>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</si>
  <si>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</si>
  <si>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</si>
  <si>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</si>
  <si>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</si>
  <si>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</si>
  <si>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</si>
  <si>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</si>
  <si>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</si>
  <si>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</si>
  <si>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</si>
  <si>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</si>
  <si>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</si>
  <si>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</si>
  <si>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</si>
  <si>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</si>
  <si>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</si>
  <si>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</si>
  <si>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</si>
  <si>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</si>
  <si>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</si>
  <si>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</si>
  <si>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</si>
  <si>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</si>
  <si>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</si>
  <si>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</si>
  <si>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</si>
  <si>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</si>
  <si>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</si>
  <si>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</si>
  <si>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</si>
  <si>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</si>
  <si>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</si>
  <si>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</si>
  <si>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</si>
  <si>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</si>
  <si>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</si>
  <si>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</si>
  <si>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</si>
  <si>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</si>
  <si>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</si>
  <si>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</si>
  <si>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</si>
  <si>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</si>
  <si>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</si>
  <si>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</si>
  <si>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</si>
  <si>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</si>
  <si>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</si>
  <si>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</si>
  <si>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</si>
  <si>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</si>
  <si>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</si>
  <si>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</si>
  <si>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</si>
  <si>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</si>
  <si>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</si>
  <si>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</si>
  <si>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</si>
  <si>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</si>
  <si>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</si>
  <si>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</si>
  <si>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</si>
  <si>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</si>
  <si>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</si>
  <si>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</si>
  <si>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</si>
  <si>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</si>
  <si>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</si>
  <si>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</si>
  <si>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</si>
  <si>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</si>
  <si>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</si>
  <si>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</si>
  <si>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</si>
  <si>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</si>
  <si>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</si>
  <si>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</si>
  <si>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</si>
  <si>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</si>
  <si>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</si>
  <si>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</si>
  <si>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</si>
  <si>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</si>
  <si>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</si>
  <si>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</si>
  <si>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</si>
  <si>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</si>
  <si>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</si>
  <si>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</si>
  <si>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</si>
  <si>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</si>
  <si>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</si>
  <si>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</si>
  <si>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</si>
  <si>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</si>
  <si>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</si>
  <si>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</si>
  <si>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</si>
  <si>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</si>
  <si>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</si>
  <si>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</si>
  <si>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</si>
  <si>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</si>
  <si>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</si>
  <si>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</si>
  <si>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</si>
  <si>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</si>
  <si>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</si>
  <si>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</si>
  <si>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</si>
  <si>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</si>
  <si>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</si>
  <si>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</si>
  <si>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</si>
  <si>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</si>
  <si>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</si>
  <si>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</si>
  <si>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</si>
  <si>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</si>
  <si>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</si>
  <si>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</si>
  <si>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</si>
  <si>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</si>
  <si>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</si>
  <si>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</si>
  <si>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</si>
  <si>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</si>
  <si>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</si>
  <si>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</si>
  <si>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</si>
  <si>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</si>
  <si>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</si>
  <si>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</si>
  <si>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</si>
  <si>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</si>
  <si>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</si>
  <si>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</si>
  <si>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</si>
  <si>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</si>
  <si>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</si>
  <si>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</si>
  <si>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</si>
  <si>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</si>
  <si>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</si>
  <si>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</si>
  <si>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</si>
  <si>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</si>
  <si>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</si>
  <si>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</si>
  <si>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</si>
  <si>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</si>
  <si>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</si>
  <si>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</si>
  <si>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</si>
  <si>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</si>
  <si>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</si>
  <si>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</si>
  <si>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</si>
  <si>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</si>
  <si>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</si>
  <si>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</si>
  <si>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</si>
  <si>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</si>
  <si>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</si>
  <si>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</si>
  <si>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</si>
  <si>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</si>
  <si>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</si>
  <si>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</si>
  <si>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</si>
  <si>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</si>
  <si>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</si>
  <si>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</si>
  <si>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</si>
  <si>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</si>
  <si>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</si>
  <si>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</si>
  <si>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</si>
  <si>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</si>
  <si>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</si>
  <si>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</si>
  <si>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</si>
  <si>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</si>
  <si>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</si>
  <si>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</si>
  <si>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</si>
  <si>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</si>
  <si>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</si>
  <si>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</si>
  <si>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</si>
  <si>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</si>
  <si>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</si>
  <si>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</si>
  <si>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</si>
  <si>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</si>
  <si>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</si>
  <si>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</si>
  <si>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</si>
  <si>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</si>
  <si>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</si>
  <si>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</si>
  <si>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</si>
  <si>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</si>
  <si>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</si>
  <si>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</si>
  <si>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</si>
  <si>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</si>
  <si>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</si>
  <si>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</si>
  <si>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</si>
  <si>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</si>
  <si>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</si>
  <si>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</si>
  <si>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</si>
  <si>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</si>
  <si>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</si>
  <si>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</si>
  <si>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</si>
  <si>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</si>
  <si>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</si>
  <si>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</si>
  <si>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</si>
  <si>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</si>
  <si>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</si>
  <si>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</si>
  <si>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</si>
  <si>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</si>
  <si>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</si>
  <si>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</si>
  <si>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</si>
  <si>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</si>
  <si>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</si>
  <si>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</si>
  <si>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</si>
  <si>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</si>
  <si>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</si>
  <si>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</si>
  <si>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</si>
  <si>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</si>
  <si>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</si>
  <si>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</si>
  <si>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</si>
  <si>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</si>
  <si>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</si>
  <si>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</si>
  <si>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</si>
  <si>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</si>
  <si>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</si>
  <si>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</si>
  <si>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</si>
  <si>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</si>
  <si>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</si>
  <si>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</si>
  <si>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</si>
  <si>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</si>
  <si>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</si>
  <si>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</si>
  <si>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</si>
  <si>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</si>
  <si>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</si>
  <si>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</si>
  <si>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</si>
  <si>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</si>
  <si>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</si>
  <si>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</si>
  <si>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</si>
  <si>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</si>
  <si>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</si>
  <si>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</si>
  <si>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</si>
  <si>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</si>
  <si>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</si>
  <si>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</si>
  <si>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</si>
  <si>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</si>
  <si>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</si>
  <si>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</si>
  <si>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</si>
  <si>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</si>
  <si>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</si>
  <si>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</si>
  <si>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</si>
  <si>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</si>
  <si>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</si>
  <si>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</si>
  <si>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</si>
  <si>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</si>
  <si>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</si>
  <si>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</si>
  <si>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</si>
  <si>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</si>
  <si>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</si>
  <si>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</si>
  <si>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</si>
  <si>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</si>
  <si>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</si>
  <si>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</si>
  <si>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</si>
  <si>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</si>
  <si>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</si>
  <si>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</si>
  <si>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</si>
  <si>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</si>
  <si>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</si>
  <si>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</si>
  <si>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</si>
  <si>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</si>
  <si>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</si>
  <si>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</si>
  <si>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</si>
  <si>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</si>
  <si>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</si>
  <si>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</si>
  <si>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</si>
  <si>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</si>
  <si>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</si>
  <si>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</si>
  <si>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</si>
  <si>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</si>
  <si>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</si>
  <si>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</si>
  <si>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</si>
  <si>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</si>
  <si>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</si>
  <si>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</si>
  <si>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</si>
  <si>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</si>
  <si>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</si>
  <si>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</si>
  <si>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</si>
  <si>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</si>
  <si>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</si>
  <si>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</si>
  <si>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</si>
  <si>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</si>
  <si>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</si>
  <si>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</si>
  <si>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</si>
  <si>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</si>
  <si>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</si>
  <si>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</si>
  <si>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</si>
  <si>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</si>
  <si>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</si>
  <si>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</si>
  <si>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</si>
  <si>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</si>
  <si>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</si>
  <si>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</si>
  <si>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</si>
  <si>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</si>
  <si>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</si>
  <si>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</si>
  <si>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</si>
  <si>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</si>
  <si>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</si>
  <si>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</si>
  <si>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</si>
  <si>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</si>
  <si>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</si>
  <si>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</si>
  <si>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</si>
  <si>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</si>
  <si>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</si>
  <si>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</si>
  <si>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</si>
  <si>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</si>
  <si>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</si>
  <si>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</si>
  <si>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</si>
  <si>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</si>
  <si>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</si>
  <si>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</si>
  <si>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</si>
  <si>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</si>
  <si>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</si>
  <si>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</si>
  <si>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</si>
  <si>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</si>
  <si>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</si>
  <si>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</si>
  <si>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</si>
  <si>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</si>
  <si>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</si>
  <si>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</si>
  <si>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</si>
  <si>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</si>
  <si>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</si>
  <si>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</si>
  <si>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</si>
  <si>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</si>
  <si>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</si>
  <si>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</si>
  <si>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</si>
  <si>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</si>
  <si>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</si>
  <si>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</si>
  <si>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</si>
  <si>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</si>
  <si>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</si>
  <si>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</si>
  <si>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</si>
  <si>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</si>
  <si>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</si>
  <si>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</si>
  <si>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</si>
  <si>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</si>
  <si>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</si>
  <si>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</si>
  <si>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</si>
  <si>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</si>
  <si>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</si>
  <si>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</si>
  <si>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</si>
  <si>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</si>
  <si>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</si>
  <si>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</si>
  <si>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</si>
  <si>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</si>
  <si>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</si>
  <si>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</si>
  <si>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</si>
  <si>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</si>
  <si>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</si>
  <si>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</si>
  <si>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</si>
  <si>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</si>
  <si>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</si>
  <si>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</si>
  <si>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</si>
  <si>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</si>
  <si>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</si>
  <si>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</si>
  <si>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</si>
  <si>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</si>
  <si>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</si>
  <si>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</si>
  <si>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</si>
  <si>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</si>
  <si>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</si>
  <si>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</si>
  <si>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</si>
  <si>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</si>
  <si>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</si>
  <si>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</si>
  <si>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</si>
  <si>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</si>
  <si>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</si>
  <si>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</si>
  <si>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</si>
  <si>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</si>
  <si>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</si>
  <si>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</si>
  <si>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</si>
  <si>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</si>
  <si>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</si>
  <si>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</si>
  <si>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</si>
  <si>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</si>
  <si>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</si>
  <si>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</si>
  <si>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</si>
  <si>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</si>
  <si>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</si>
  <si>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</si>
  <si>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</si>
  <si>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</si>
  <si>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</si>
  <si>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</si>
  <si>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</si>
  <si>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</si>
  <si>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</si>
  <si>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</si>
  <si>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</si>
  <si>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</si>
  <si>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</si>
  <si>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</si>
  <si>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</si>
  <si>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</si>
  <si>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</si>
  <si>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</si>
  <si>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</si>
  <si>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</si>
  <si>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</si>
  <si>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</si>
  <si>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</si>
  <si>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</si>
  <si>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</si>
  <si>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</si>
  <si>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</si>
  <si>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</si>
  <si>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</si>
  <si>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</si>
  <si>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</si>
  <si>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</si>
  <si>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</si>
  <si>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</si>
  <si>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</si>
  <si>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</si>
  <si>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</si>
  <si>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</si>
  <si>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</si>
  <si>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</si>
  <si>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</si>
  <si>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</si>
  <si>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</si>
  <si>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</si>
  <si>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</si>
  <si>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</si>
  <si>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</si>
  <si>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</si>
  <si>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</si>
  <si>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</si>
  <si>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</si>
  <si>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</si>
  <si>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</si>
  <si>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</si>
  <si>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</si>
  <si>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</si>
  <si>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</si>
  <si>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</si>
  <si>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</si>
  <si>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</si>
  <si>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</si>
  <si>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</si>
  <si>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</si>
  <si>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</si>
  <si>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</si>
  <si>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</si>
  <si>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</si>
  <si>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</si>
  <si>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</si>
  <si>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</si>
  <si>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</si>
  <si>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</si>
  <si>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</si>
  <si>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</si>
  <si>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</si>
  <si>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</si>
  <si>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</si>
  <si>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</si>
  <si>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</si>
  <si>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</si>
  <si>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</si>
  <si>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</si>
  <si>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</si>
  <si>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</si>
  <si>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</si>
  <si>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</si>
  <si>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</si>
  <si>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</si>
  <si>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</si>
  <si>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</si>
  <si>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</si>
  <si>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</si>
  <si>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</si>
  <si>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</si>
  <si>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</si>
  <si>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</si>
  <si>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</si>
  <si>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</si>
  <si>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</si>
  <si>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</si>
  <si>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</si>
  <si>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</si>
  <si>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</si>
  <si>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</si>
  <si>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</si>
  <si>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</si>
  <si>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</si>
  <si>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PCM-20251019-00000682</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</si>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</sst>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9" totalsRowShown="0" headerRowDxfId="31" dataDxfId="30" headerRowBorderDxfId="28" tableBorderDxfId="29">
  <autoFilter ref="A1:L5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286.43504687499808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5.9397343749951688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45949.383472800924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40" t="s">
        <v>38968</v>
      </c>
      <c r="E5" s="137"/>
      <c r="F5" s="138"/>
      <c r="G5" s="139">
        <f ca="1">IFERROR(NOW()-F5,"")</f>
        <v>45949.383472800924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45949.383472800924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45949.383472800924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45949.383472800924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45949.383472800924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45949.383472800924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45949.383472800924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45949.383472800924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45949.383472800924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45949.383472800924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45949.383472800924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45949.383472800924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45949.383472800924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45949.383472800924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45949.383472800924</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45949.383472800924</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45949.383472800924</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45949.383472800924</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45949.383472800924</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45949.383472800924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45949.383472800924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45949.383472800924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45949.383472800924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45949.383472800924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45949.383472800924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45949.383472800924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45949.383472800924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45949.383472800924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45949.383472800924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45949.383472800924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45949.383472800924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45949.383472800924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45949.383472800924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45949.383472800924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45949.383472800924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45949.383472800924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45949.383472800924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45949.383472800924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45949.383472800924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45949.383472800924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45949.383472800924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45949.383472800924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45949.383472800924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45949.383472800924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45949.383472800924</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45949.383472800924</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45949.383472800924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45949.383472800924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45949.383472800924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45949.383472800924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45949.383472800924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45949.383472800924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45949.383472800924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45949.383472800924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45949.383472800924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45949.383472800924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45949.383472800924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45949.383472800924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45949.383472800924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45949.383472800924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45949.383472800924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45949.383472800924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45949.383472800924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45949.383472800924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45949.383472800924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45949.383472800924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45949.383472800924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45949.383472800924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45949.383472800924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45949.383472800924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45949.383472800924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45949.383472800924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45949.383472800924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45949.383472800924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45949.383472800924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45949.383472800924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45949.383472800924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45949.383472800924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45949.383472800924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45949.383472800924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45949.383472800924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45949.383472800924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45949.383472800924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45949.383472800924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45949.383472800924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45949.383472800924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45949.383472800924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45949.383472800924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45949.383472800924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45949.383472800924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45949.383472800924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45949.383472800924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45949.383472800924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45949.383472800924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45949.383472800924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45949.383472800924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45949.383472800924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45949.383472800924</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45949.383472800924</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45949.383472800924</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45949.383472800924</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45949.383472800924</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C16D09A0-01D6-49DC-8AA4-47BBD1FB3964}"/>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142.65638946759282</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124.38363483796275</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4.8876973379592528</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39055</v>
      </c>
      <c r="B6" s="18" t="str">
        <f>IFERROR(VLOOKUP(D6,DB!A:K,11,0),"")</f>
        <v>R2</v>
      </c>
      <c r="C6" s="18">
        <v>1</v>
      </c>
      <c r="D6" s="18" t="s">
        <v>27225</v>
      </c>
      <c r="E6" s="116" t="s">
        <v>38964</v>
      </c>
      <c r="F6" s="117">
        <v>45949.364062499997</v>
      </c>
      <c r="G6" s="118">
        <f ca="1">IFERROR(NOW()-F6,"-")</f>
        <v>1.9410300927120261E-2</v>
      </c>
      <c r="H6" s="117">
        <v>45949.357939814814</v>
      </c>
      <c r="I6" s="18" t="str">
        <f>IFERROR(VLOOKUP(D6,DB!A:F,6,0),"")</f>
        <v>SCECO</v>
      </c>
      <c r="J6" s="18" t="str">
        <f>IFERROR(VLOOKUP(D6,DB!A:G,7,0),"")</f>
        <v>Vandalized+Vandalized+No BB Design</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45949.383472800924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45949.383472800924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45949.383472800924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45949.383472800924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45949.383472800924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45949.383472800924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45949.383472800924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45949.383472800924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45949.383472800924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45949.383472800924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45949.383472800924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45949.383472800924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45949.383472800924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45949.383472800924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45949.383472800924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45949.383472800924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45949.383472800924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45949.383472800924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45949.383472800924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45949.383472800924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45949.383472800924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45949.383472800924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45949.383472800924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45949.383472800924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45949.383472800924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45949.383472800924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45949.383472800924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45949.383472800924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45949.383472800924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45949.383472800924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45949.383472800924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45949.383472800924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45949.383472800924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45949.383472800924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45949.383472800924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45949.383472800924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45949.383472800924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45949.383472800924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45949.383472800924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45949.383472800924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45949.383472800924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45949.383472800924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45949.383472800924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45949.383472800924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45949.383472800924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45949.383472800924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45949.383472800924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45949.383472800924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45949.383472800924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45949.383472800924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45949.383472800924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45949.383472800924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45949.383472800924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45949.383472800924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45949.383472800924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45949.383472800924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45949.383472800924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45949.383472800924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45949.383472800924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45949.383472800924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45949.383472800924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45949.383472800924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45949.383472800924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45949.383472800924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45949.383472800924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45949.383472800924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45949.383472800924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45949.383472800924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45949.383472800924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45949.383472800924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45949.383472800924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45949.383472800924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45949.383472800924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45949.383472800924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45949.383472800924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45949.383472800924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45949.383472800924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45949.383472800924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45949.383472800924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45949.383472800924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45949.383472800924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45949.383472800924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45949.383472800924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45949.383472800924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45949.383472800924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45949.383472800924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45949.383472800924</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45949.383472800924</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45949.383472800924</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45949.383472800924</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45949.383472800924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45949.383472800924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45949.383472800924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45949.383472800924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45949.383472800924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45949.383472800924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45949.383472800924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45949.383472800924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45949.383472800924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45949.383472800924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45949.383472800924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45949.383472800924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45949.383472800924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45949.383472800924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45949.383472800924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45949.383472800924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45949.383472800924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45949.383472800924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45949.383472800924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45949.383472800924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45949.383472800924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45949.383472800924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45949.383472800924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45949.383472800924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45949.383472800924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45949.383472800924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45949.383472800924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45949.383472800924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45949.383472800924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45949.383472800924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45949.383472800924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45949.383472800924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45949.383472800924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45949.383472800924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45949.383472800924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45949.383472800924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45949.383472800924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45949.383472800924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45949.383472800924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45949.383472800924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45949.383472800924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45949.383472800924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45949.383472800924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45949.383472800924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45949.383472800924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45949.383472800924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45949.383472800924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45949.383472800924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45949.383472800924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45949.383472800924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45949.383472800924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45949.383472800924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45949.383472800924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45949.383472800924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45949.383472800924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45949.383472800924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45949.383472800924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45949.383472800924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45949.383472800924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45949.383472800924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45949.383472800924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45949.383472800924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45949.383472800924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45949.383472800924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45949.383472800924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45949.383472800924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45949.383472800924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45949.383472800924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45949.383472800924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45949.383472800924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45949.383472800924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45949.383472800924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45949.383472800924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45949.383472800924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45949.383472800924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45949.383472800924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45949.383472800924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45949.383472800924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45949.383472800924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45949.383472800924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45949.383472800924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45949.383472800924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45949.383472800924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45949.383472800924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45949.383472800924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45949.383472800924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45949.383472800924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45949.383472800924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45949.383472800924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45949.383472800924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45949.383472800924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45949.383472800924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45949.383472800924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45949.383472800924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45949.383472800924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45949.383472800924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45949.383472800924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45949.383472800924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45949.383472800924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45949.383472800924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45949.383472800924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45949.383472800924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45949.383472800924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45949.383472800924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45949.383472800924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45949.383472800924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45949.383472800924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45949.383472800924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45949.383472800924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45949.383472800924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45949.383472800924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45949.383472800924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45949.383472800924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45949.383472800924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45949.383472800924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45949.383472800924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45949.383472800924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45949.383472800924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45949.383472800924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45949.383472800924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45949.383472800924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45949.383472800924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45949.383472800924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45949.383472800924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45949.383472800924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45949.383472800924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45949.383472800924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45949.383472800924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45949.383472800924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45949.383472800924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45949.383472800924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45949.383472800924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45949.383472800924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45949.383472800924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45949.383472800924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45949.383472800924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45949.383472800924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45949.383472800924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45949.383472800924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45949.383472800924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45949.383472800924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45949.383472800924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45949.383472800924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45949.383472800924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45949.383472800924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45949.383472800924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45949.383472800924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45949.383472800924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45949.383472800924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45949.383472800924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45949.383472800924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45949.383472800924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45949.383472800924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45949.383472800924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45949.383472800924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45949.383472800924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45949.383472800924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45949.383472800924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45949.383472800924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45949.383472800924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45949.383472800924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45949.383472800924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45949.383472800924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45949.383472800924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45949.383472800924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45949.383472800924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45949.383472800924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45949.383472800924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45949.383472800924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45949.383472800924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45949.383472800924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45949.383472800924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45949.383472800924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45949.383472800924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45949.383472800924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45949.383472800924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45949.383472800924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45949.383472800924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45949.383472800924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45949.383472800924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45949.383472800924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45949.383472800924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45949.383472800924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45949.383472800924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45949.383472800924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45949.383472800924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45949.383472800924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45949.383472800924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45949.383472800924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45949.383472800924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45949.383472800924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45949.383472800924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45949.383472800924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45949.383472800924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45949.383472800924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45949.383472800924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45949.383472800924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45949.383472800924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45949.383472800924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45949.383472800924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45949.383472800924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45949.383472800924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45949.383472800924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45949.383472800924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45949.383472800924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45949.383472800924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45949.383472800924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45949.383472800924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45949.383472800924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45949.383472800924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45949.383472800924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45949.383472800924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45949.383472800924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45949.383472800924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45949.383472800924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45949.383472800924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45949.383472800924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45949.383472800924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45949.383472800924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45949.383472800924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45949.383472800924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45949.383472800924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45949.383472800924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45949.383472800924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45949.383472800924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45949.383472800924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45949.383472800924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45949.383472800924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45949.383472800924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45949.383472800924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45949.383472800924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45949.383472800924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45949.383472800924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45949.383472800924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45949.383472800924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45949.383472800924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45949.383472800924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45949.383472800924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45949.383472800924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45949.383472800924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45949.383472800924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45949.383472800924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45949.383472800924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45949.383472800924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45949.383472800924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45949.383472800924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45949.383472800924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45949.383472800924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45949.383472800924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45949.383472800924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45949.383472800924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45949.383472800924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45949.383472800924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45949.383472800924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45949.383472800924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45949.383472800924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45949.383472800924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45949.383472800924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45949.383472800924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45949.383472800924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45949.383472800924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45949.383472800924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45949.383472800924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45949.383472800924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45949.383472800924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45949.383472800924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45949.383472800924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45949.383472800924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45949.383472800924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45949.383472800924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45949.383472800924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45949.383472800924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45949.383472800924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45949.383472800924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45949.383472800924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45949.383472800924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45949.383472800924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45949.383472800924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45949.383472800924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45949.383472800924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45949.383472800924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45949.383472800924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45949.383472800924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45949.383472800924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45949.383472800924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45949.383472800924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45949.383472800924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45949.383472800924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45949.383472800924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45949.383472800924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45949.383472800924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45949.383472800924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45949.383472800924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45949.383472800924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45949.383472800924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45949.383472800924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45949.383472800924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45949.383472800924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45949.383472800924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45949.383472800924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45949.383472800924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45949.383472800924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45949.383472800924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45949.383472800924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45949.383472800924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45949.383472800924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45949.383472800924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45949.383472800924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45949.383472800924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45949.383472800924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45949.383472800924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45949.383472800924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45949.383472800924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45949.383472800924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45949.383472800924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45949.383472800924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45949.383472800924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45949.383472800924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45949.383472800924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45949.383472800924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45949.383472800924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45949.383472800924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45949.383472800924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45949.383472800924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45949.383472800924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45949.383472800924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45949.383472800924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45949.383472800924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45949.383472800924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45949.383472800924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45949.383472800924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45949.383472800924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45949.383472800924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45949.383472800924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45949.383472800924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45949.383472800924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45949.383472800924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45949.383472800924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45949.383472800924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45949.383472800924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45949.383472800924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45949.383472800924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45949.383472800924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45949.383472800924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45949.383472800924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45949.383472800924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45949.383472800924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45949.383472800924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45949.383472800924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45949.383472800924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45949.383472800924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45949.383472800924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45949.383472800924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45949.383472800924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45949.383472800924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45949.383472800924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45949.383472800924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45949.383472800924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45949.383472800924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45949.383472800924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45949.383472800924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45949.383472800924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45949.383472800924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45949.383472800924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45949.383472800924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45949.383472800924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45949.383472800924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45949.383472800924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45949.383472800924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45949.383472800924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45949.383472800924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45949.383472800924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45949.383472800924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45949.383472800924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45949.383472800924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45949.383472800924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45949.383472800924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45949.383472800924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45949.383472800924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45949.383472800924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45949.383472800924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45949.383472800924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45949.383472800924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45949.383472800924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45949.383472800924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45949.383472800924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45949.383472800924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45949.383472800924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45949.383472800924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45949.383472800924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45949.383472800924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45949.383472800924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45949.383472800924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45949.383472800924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45949.383472800924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45949.383472800924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45949.383472800924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45949.383472800924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45949.383472800924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45949.383472800924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45949.383472800924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45949.383472800924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45949.383472800924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45949.383472800924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45949.383472800924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45949.383472800924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45949.383472800924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45949.383472800924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45949.383472800924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45949.383472800924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45949.383472800924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45949.383472800924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45949.383472800924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45949.383472800924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45949.383472800924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45949.383472800924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45949.383472800924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45949.383472800924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45949.383472800924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45949.383472800924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45949.383472800924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45949.383472800924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45949.383472800924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45949.383472800924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45949.383472800924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45949.383472800924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45949.383472800924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45949.383472800924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45949.383472800924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45949.383472800924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45949.383472800924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45949.383472800924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45949.383472800924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45949.383472800924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45949.383472800924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45949.383472800924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45949.383472800924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45949.383472800924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45949.383472800924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45949.383472800924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45949.383472800924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45949.383472800924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45949.383472800924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45949.383472800924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45949.383472800924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45949.383472800924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45949.383472800924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45949.383472800924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45949.383472800924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45949.383472800924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45949.383472800924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45949.383472800924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45949.383472800924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45949.383472800924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45949.383472800924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45949.383472800924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45949.383472800924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45949.383472800924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45949.383472800924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45949.383472800924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45949.383472800924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45949.383472800924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45949.383472800924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45949.383472800924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45949.383472800924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45949.383472800924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45949.383472800924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45949.383472800924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45949.383472800924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45949.383472800924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45949.383472800924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45949.383472800924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45949.383472800924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45949.383472800924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45949.383472800924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45949.383472800924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45949.383472800924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45949.383472800924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45949.383472800924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45949.383472800924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45949.383472800924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45949.383472800924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45949.383472800924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45949.383472800924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45949.383472800924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45949.383472800924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45949.383472800924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45949.383472800924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45949.383472800924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45949.383472800924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45949.383472800924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45949.383472800924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45949.383472800924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45949.383472800924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45949.383472800924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45949.383472800924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45949.383472800924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45949.383472800924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45949.383472800924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45949.383472800924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45949.383472800924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45949.383472800924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45949.383472800924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45949.383472800924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45949.383472800924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45949.383472800924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45949.383472800924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45949.383472800924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45949.383472800924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45949.383472800924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45949.383472800924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45949.383472800924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45949.383472800924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45949.383472800924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45949.383472800924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45949.383472800924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45949.383472800924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45949.383472800924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45949.383472800924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45949.383472800924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45949.383472800924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45949.383472800924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45949.383472800924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45949.383472800924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45949.383472800924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45949.383472800924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45949.383472800924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45949.383472800924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45949.383472800924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45949.383472800924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45949.383472800924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45949.383472800924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45949.383472800924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45949.383472800924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45949.383472800924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45949.383472800924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45949.383472800924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45949.383472800924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45949.383472800924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45949.383472800924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45949.383472800924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45949.383472800924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45949.383472800924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45949.383472800924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45949.383472800924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45949.383472800924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45949.383472800924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45949.383472800924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45949.383472800924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45949.383472800924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45949.383472800924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45949.383472800924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45949.383472800924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45949.383472800924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45949.383472800924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45949.383472800924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45949.383472800924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45949.383472800924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45949.383472800924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45949.383472800924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45949.383472800924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45949.383472800924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45949.383472800924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45949.383472800924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45949.383472800924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45949.383472800924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45949.383472800924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45949.383472800924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45949.383472800924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45949.383472800924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45949.383472800924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45949.383472800924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45949.383472800924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45949.383472800924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45949.383472800924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45949.383472800924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45949.383472800924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45949.383472800924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45949.383472800924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45949.383472800924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45949.383472800924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45949.383472800924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45949.383472800924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45949.383472800924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45949.383472800924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45949.383472800924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45949.383472800924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45949.383472800924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45949.383472800924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45949.383472800924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45949.383472800924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45949.383472800924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45949.383472800924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45949.383472800924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45949.383472800924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45949.383472800924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45949.383472800924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45949.383472800924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45949.383472800924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45949.383472800924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45949.383472800924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45949.383472800924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45949.383472800924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45949.383472800924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45949.383472800924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45949.383472800924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45949.383472800924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45949.383472800924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45949.383472800924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45949.383472800924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45949.383472800924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45949.383472800924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45949.383472800924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45949.383472800924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45949.383472800924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45949.383472800924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45949.383472800924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45949.383472800924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45949.383472800924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45949.383472800924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45949.383472800924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45949.383472800924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45949.383472800924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45949.383472800924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45949.383472800924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45949.383472800924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45949.383472800924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45949.383472800924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45949.383472800924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45949.383472800924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45949.383472800924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45949.383472800924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45949.383472800924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45949.383472800924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45949.383472800924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45949.383472800924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45949.383472800924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45949.383472800924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45949.383472800924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45949.383472800924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45949.383472800924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45949.383472800924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45949.383472800924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45949.383472800924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45949.383472800924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45949.383472800924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45949.383472800924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45949.383472800924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45949.383472800924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45949.383472800924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45949.383472800924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45949.383472800924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45949.383472800924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45949.383472800924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45949.383472800924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45949.383472800924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45949.383472800924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45949.383472800924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45949.383472800924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45949.383472800924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45949.383472800924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45949.383472800924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45949.383472800924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45949.383472800924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45949.383472800924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45949.383472800924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45949.383472800924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45949.383472800924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45949.383472800924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45949.383472800924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45949.383472800924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45949.383472800924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45949.383472800924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45949.383472800924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45949.383472800924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45949.383472800924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45949.383472800924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45949.383472800924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45949.383472800924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45949.383472800924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45949.383472800924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45949.383472800924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45949.383472800924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45949.383472800924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45949.383472800924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45949.383472800924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45949.383472800924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45949.383472800924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45949.383472800924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45949.383472800924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45949.383472800924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45949.383472800924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45949.383472800924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45949.383472800924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45949.383472800924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45949.383472800924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45949.383472800924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45949.383472800924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45949.383472800924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45949.383472800924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45949.383472800924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45949.383472800924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45949.383472800924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45949.383472800924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45949.383472800924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45949.383472800924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45949.383472800924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45949.383472800924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45949.383472800924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45949.383472800924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45949.383472800924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45949.383472800924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45949.383472800924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45949.383472800924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45949.383472800924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45949.383472800924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45949.383472800924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45949.383472800924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45949.383472800924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45949.383472800924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45949.383472800924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45949.383472800924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45949.383472800924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45949.383472800924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45949.383472800924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45949.383472800924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45949.383472800924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45949.383472800924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45949.383472800924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45949.383472800924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45949.383472800924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45949.383472800924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45949.383472800924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45949.383472800924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45949.383472800924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45949.383472800924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45949.383472800924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45949.383472800924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45949.383472800924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45949.383472800924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45949.383472800924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45949.383472800924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45949.383472800924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45949.383472800924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45949.383472800924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45949.383472800924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45949.383472800924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45949.383472800924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45949.383472800924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45949.383472800924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45949.383472800924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45949.383472800924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45949.383472800924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45949.383472800924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45949.383472800924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45949.383472800924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45949.383472800924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45949.383472800924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45949.383472800924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45949.383472800924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45949.383472800924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45949.383472800924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45949.383472800924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45949.383472800924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45949.383472800924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45949.383472800924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45949.383472800924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45949.383472800924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45949.383472800924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45949.383472800924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45949.383472800924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45949.383472800924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45949.383472800924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45949.383472800924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45949.383472800924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45949.383472800924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45949.383472800924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45949.383472800924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45949.383472800924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45949.383472800924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45949.383472800924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45949.383472800924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45949.383472800924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45949.383472800924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45949.383472800924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45949.383472800924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45949.383472800924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45949.383472800924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45949.383472800924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45949.383472800924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45949.383472800924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45949.383472800924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45949.383472800924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45949.383472800924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45949.383472800924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45949.383472800924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45949.383472800924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45949.383472800924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45949.383472800924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45949.383472800924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45949.383472800924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45949.383472800924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45949.383472800924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45949.383472800924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45949.383472800924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45949.383472800924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45949.383472800924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45949.383472800924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45949.383472800924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45949.383472800924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45949.383472800924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45949.383472800924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45949.383472800924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45949.383472800924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45949.383472800924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45949.383472800924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45949.383472800924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45949.383472800924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45949.383472800924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45949.383472800924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45949.383472800924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45949.383472800924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45949.383472800924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45949.383472800924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45949.383472800924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45949.383472800924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45949.383472800924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45949.383472800924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45949.383472800924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45949.383472800924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45949.383472800924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45949.383472800924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45949.383472800924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45949.383472800924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45949.383472800924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45949.383472800924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45949.383472800924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45949.383472800924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45949.383472800924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45949.383472800924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45949.383472800924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45949.383472800924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45949.383472800924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45949.383472800924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45949.383472800924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45949.383472800924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45949.383472800924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45949.383472800924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45949.383472800924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45949.383472800924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45949.383472800924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45949.383472800924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45949.383472800924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45949.383472800924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45949.383472800924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45949.383472800924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45949.383472800924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45949.383472800924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45949.383472800924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45949.383472800924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45949.383472800924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45949.383472800924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45949.383472800924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45949.383472800924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45949.383472800924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45949.383472800924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45949.383472800924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45949.383472800924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45949.383472800924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45949.383472800924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45949.383472800924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45949.383472800924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45949.383472800924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45949.383472800924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45949.383472800924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45949.383472800924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45949.383472800924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45949.383472800924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45949.383472800924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45949.383472800924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45949.383472800924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45949.383472800924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45949.383472800924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45949.383472800924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45949.383472800924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45949.383472800924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45949.383472800924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45949.383472800924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45949.383472800924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45949.383472800924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45949.383472800924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45949.383472800924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45949.383472800924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45949.383472800924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45949.383472800924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45949.383472800924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45949.383472800924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45949.383472800924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45949.383472800924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45949.383472800924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45949.383472800924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45949.383472800924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45949.383472800924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45949.383472800924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45949.383472800924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45949.383472800924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45949.383472800924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45949.383472800924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45949.383472800924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45949.383472800924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45949.383472800924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45949.383472800924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45949.383472800924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45949.383472800924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45949.383472800924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45949.383472800924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45949.383472800924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45949.383472800924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45949.383472800924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45949.383472800924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45949.383472800924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45949.383472800924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45949.383472800924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45949.383472800924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45949.383472800924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45949.383472800924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45949.383472800924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45949.383472800924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45949.383472800924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45949.383472800924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45949.383472800924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45949.383472800924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45949.383472800924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45949.383472800924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45949.383472800924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45949.383472800924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45949.383472800924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45949.383472800924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45949.383472800924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45949.383472800924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45949.383472800924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45949.383472800924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45949.383472800924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45949.383472800924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45949.383472800924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45949.383472800924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45949.383472800924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45949.383472800924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45949.383472800924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45949.383472800924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45949.383472800924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45949.383472800924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45949.383472800924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45949.383472800924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45949.383472800924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45949.383472800924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45949.383472800924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45949.383472800924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45949.383472800924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45949.383472800924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45949.383472800924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45949.383472800924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45949.383472800924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45949.383472800924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45949.383472800924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45949.383472800924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45949.383472800924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45949.383472800924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45949.383472800924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45949.383472800924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45949.383472800924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45949.383472800924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45949.383472800924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45949.383472800924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45949.383472800924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45949.383472800924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45949.383472800924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45949.383472800924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45949.383472800924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45949.383472800924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45949.383472800924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45949.383472800924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45949.383472800924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45949.383472800924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45949.383472800924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45949.383472800924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45949.383472800924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45949.383472800924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45949.383472800924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45949.383472800924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45949.383472800924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45949.383472800924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45949.383472800924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45949.383472800924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45949.383472800924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45949.383472800924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45949.383472800924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45949.383472800924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45949.383472800924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45949.383472800924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45949.383472800924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45949.383472800924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45949.383472800924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45949.383472800924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45949.383472800924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45949.383472800924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45949.383472800924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45949.383472800924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45949.383472800924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45949.383472800924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45949.383472800924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45949.383472800924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45949.383472800924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45949.383472800924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45949.383472800924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45949.383472800924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45949.383472800924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45949.383472800924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45949.383472800924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45949.383472800924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45949.383472800924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45949.383472800924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45949.383472800924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45949.383472800924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45949.383472800924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45949.383472800924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45949.383472800924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45949.383472800924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45949.383472800924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45949.383472800924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45949.383472800924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45949.383472800924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45949.383472800924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45949.383472800924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45949.383472800924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45949.383472800924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45949.383472800924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45949.383472800924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45949.383472800924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45949.383472800924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45949.383472800924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45949.383472800924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45949.383472800924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45949.383472800924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45949.383472800924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45949.383472800924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45949.383472800924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45949.383472800924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45949.383472800924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45949.383472800924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45949.383472800924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45949.383472800924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45949.383472800924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45949.383472800924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45949.383472800924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45949.383472800924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45949.383472800924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45949.383472800924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45949.383472800924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45949.383472800924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45949.383472800924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45949.383472800924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45949.383472800924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45949.383472800924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45949.383472800924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45949.383472800924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45949.383472800924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45949.383472800924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45949.383472800924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45949.383472800924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45949.383472800924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45949.383472800924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45949.383472800924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45949.383472800924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45949.383472800924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45949.383472800924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45949.383472800924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45949.383472800924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45949.383472800924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45949.383472800924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45949.383472800924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45949.383472800924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45949.383472800924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45949.383472800924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45949.383472800924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45949.383472800924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45949.383472800924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45949.383472800924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45949.383472800924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45949.383472800924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45949.383472800924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45949.383472800924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45949.383472800924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45949.383472800924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45949.383472800924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45949.383472800924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45949.383472800924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45949.383472800924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45949.383472800924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45949.383472800924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45949.383472800924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45949.383472800924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45949.383472800924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45949.383472800924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45949.383472800924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45949.383472800924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45949.383472800924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45949.383472800924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45949.383472800924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45949.383472800924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45949.383472800924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45949.383472800924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45949.383472800924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45949.383472800924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45949.383472800924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45949.383472800924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45949.383472800924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45949.383472800924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45949.383472800924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45949.383472800924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45949.383472800924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45949.383472800924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45949.383472800924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45949.383472800924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45949.383472800924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45949.383472800924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45949.383472800924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45949.383472800924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45949.383472800924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45949.383472800924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45949.383472800924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45949.383472800924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45949.383472800924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45949.383472800924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45949.383472800924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45949.383472800924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45949.383472800924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45949.383472800924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45949.383472800924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45949.383472800924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45949.383472800924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45949.383472800924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45949.383472800924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45949.383472800924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45949.383472800924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45949.383472800924</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245.90275520832802</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1.8883802083291812</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45949.383472800924</v>
      </c>
      <c r="H4" s="125">
        <v>45948.956307870372</v>
      </c>
      <c r="I4" s="121" t="str">
        <f>IFERROR(VLOOKUP(D4,DB!A:F,6,0),"")</f>
        <v>Generator-SG</v>
      </c>
      <c r="J4" s="121" t="str">
        <f>IFERROR(VLOOKUP(D4,DB!A:G,7,0),"")</f>
        <v>No BB Shifted</v>
      </c>
      <c r="K4" s="127" t="s">
        <v>39062</v>
      </c>
      <c r="L4" s="123" t="str">
        <f>IFERROR(VLOOKUP(D4,DB!A:I,9,0),"")</f>
        <v>Latis</v>
      </c>
    </row>
    <row r="5" spans="1:16" ht="15" customHeight="1">
      <c r="A5" s="121" t="s">
        <v>39061</v>
      </c>
      <c r="B5" s="121" t="str">
        <f>IFERROR(VLOOKUP(D5,DB!A:K,11,0),"")</f>
        <v>R4</v>
      </c>
      <c r="C5" s="122">
        <v>1</v>
      </c>
      <c r="D5" s="127" t="s">
        <v>35720</v>
      </c>
      <c r="E5" s="100" t="s">
        <v>38964</v>
      </c>
      <c r="F5" s="125"/>
      <c r="G5" s="126">
        <f ca="1">IFERROR(NOW()-F5,"")</f>
        <v>45949.383472800924</v>
      </c>
      <c r="H5" s="125">
        <v>45949.301261574074</v>
      </c>
      <c r="I5" s="121" t="str">
        <f>IFERROR(VLOOKUP(D5,DB!A:F,6,0),"")</f>
        <v>Generator-SG</v>
      </c>
      <c r="J5" s="121" t="str">
        <f>IFERROR(VLOOKUP(D5,DB!A:G,7,0),"")</f>
        <v>Dead</v>
      </c>
      <c r="K5" s="127" t="s">
        <v>39062</v>
      </c>
      <c r="L5" s="123" t="str">
        <f>IFERROR(VLOOKUP(D5,DB!A:I,9,0),"")</f>
        <v>Latis</v>
      </c>
    </row>
    <row r="6" spans="1:16" ht="15" customHeight="1">
      <c r="A6" s="121" t="s">
        <v>39063</v>
      </c>
      <c r="B6" s="121" t="str">
        <f>IFERROR(VLOOKUP(D6,DB!A:K,11,0),"")</f>
        <v>R4</v>
      </c>
      <c r="C6" s="122">
        <v>1</v>
      </c>
      <c r="D6" s="123" t="s">
        <v>22469</v>
      </c>
      <c r="E6" s="100" t="s">
        <v>38964</v>
      </c>
      <c r="F6" s="125">
        <v>45949.350219907406</v>
      </c>
      <c r="G6" s="126">
        <f ca="1">IFERROR(NOW()-F6,"")</f>
        <v>3.3252893517783377E-2</v>
      </c>
      <c r="H6" s="125">
        <v>45949.344293981485</v>
      </c>
      <c r="I6" s="121" t="str">
        <f>IFERROR(VLOOKUP(D6,DB!A:F,6,0),"")</f>
        <v>SCECO</v>
      </c>
      <c r="J6" s="121" t="str">
        <f>IFERROR(VLOOKUP(D6,DB!A:G,7,0),"")</f>
        <v>Vandalized</v>
      </c>
      <c r="K6" s="127" t="s">
        <v>39064</v>
      </c>
      <c r="L6" s="123" t="str">
        <f>IFERROR(VLOOKUP(D6,DB!A:I,9,0),"")</f>
        <v>Latis</v>
      </c>
    </row>
    <row r="7" spans="1:16" ht="15" customHeight="1">
      <c r="A7" s="121"/>
      <c r="B7" s="121" t="str">
        <f>IFERROR(VLOOKUP(D7,DB!A:K,11,0),"")</f>
        <v/>
      </c>
      <c r="C7" s="122"/>
      <c r="D7" s="123"/>
      <c r="E7" s="100"/>
      <c r="F7" s="125"/>
      <c r="G7" s="126">
        <f ca="1">IFERROR(NOW()-F7,"")</f>
        <v>45949.383472800924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45949.383472800924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45949.383472800924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45949.383472800924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45949.383472800924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45949.383472800924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45949.383472800924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45949.383472800924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45949.383472800924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45949.383472800924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45949.383472800924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45949.383472800924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45949.383472800924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45949.383472800924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45949.383472800924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45949.383472800924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45949.383472800924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45949.383472800924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45949.383472800924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45949.383472800924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45949.383472800924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45949.383472800924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45949.383472800924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45949.383472800924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45949.383472800924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45949.383472800924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45949.383472800924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45949.383472800924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45949.383472800924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45949.383472800924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45949.383472800924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45949.383472800924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45949.383472800924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45949.383472800924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45949.383472800924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45949.383472800924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45949.383472800924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45949.383472800924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45949.383472800924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45949.383472800924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45949.383472800924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45949.383472800924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45949.383472800924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45949.383472800924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45949.383472800924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45949.383472800924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45949.383472800924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45949.383472800924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45949.383472800924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45949.383472800924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45949.383472800924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45949.383472800924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45949.383472800924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45949.383472800924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45949.383472800924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45949.383472800924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45949.383472800924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45949.383472800924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45949.383472800924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45949.383472800924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45949.383472800924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45949.383472800924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45949.383472800924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45949.383472800924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45949.383472800924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45949.383472800924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45949.383472800924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45949.383472800924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45949.383472800924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45949.383472800924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45949.383472800924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45949.383472800924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45949.383472800924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45949.383472800924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45949.383472800924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45949.383472800924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45949.383472800924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45949.383472800924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45949.383472800924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45949.383472800924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45949.383472800924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45949.383472800924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45949.383472800924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45949.383472800924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45949.383472800924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45949.383472800924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45949.383472800924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45949.383472800924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45949.383472800924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45949.383472800924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45949.383472800924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45949.383472800924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45949.383472800924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45949.383472800924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45949.383472800924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45949.383472800924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45949.383472800924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45949.383472800924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45949.383472800924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45949.383472800924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45949.383472800924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45949.383472800924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45949.383472800924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45949.383472800924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45949.383472800924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45949.383472800924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45949.383472800924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45949.383472800924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45949.383472800924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45949.383472800924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45949.383472800924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45949.383472800924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45949.383472800924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45949.383472800924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45949.383472800924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45949.383472800924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45949.383472800924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45949.383472800924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45949.383472800924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45949.383472800924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45949.383472800924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45949.383472800924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45949.383472800924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45949.383472800924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45949.383472800924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45949.383472800924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45949.383472800924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45949.383472800924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45949.383472800924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45949.383472800924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45949.383472800924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45949.383472800924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45949.383472800924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45949.383472800924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45949.383472800924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45949.383472800924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45949.383472800924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45949.383472800924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45949.383472800924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45949.383472800924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45949.383472800924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45949.383472800924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45949.383472800924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45949.383472800924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45949.383472800924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45949.383472800924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45949.383472800924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45949.383472800924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45949.383472800924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45949.383472800924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45949.383472800924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45949.383472800924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45949.383472800924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45949.383472800924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45949.383472800924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45949.383472800924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45949.383472800924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45949.383472800924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45949.383472800924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45949.383472800924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45949.383472800924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45949.383472800924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45949.383472800924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45949.383472800924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45949.383472800924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45949.383472800924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45949.383472800924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45949.383472800924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45949.383472800924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45949.383472800924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45949.383472800924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45949.383472800924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45949.383472800924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45949.383472800924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45949.383472800924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45949.383472800924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45949.383472800924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45949.383472800924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45949.383472800924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45949.383472800924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45949.383472800924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45949.383472800924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45949.383472800924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45949.383472800924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45949.383472800924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45949.383472800924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45949.383472800924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45949.383472800924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45949.383472800924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45949.383472800924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45949.383472800924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45949.383472800924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45949.383472800924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45949.383472800924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45949.383472800924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45949.383472800924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45949.383472800924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45949.383472800924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45949.383472800924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45949.383472800924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45949.383472800924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45949.383472800924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45949.383472800924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45949.383472800924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45949.383472800924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45949.383472800924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45949.383472800924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45949.383472800924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45949.383472800924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45949.383472800924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45949.383472800924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45949.383472800924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45949.383472800924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45949.383472800924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45949.383472800924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45949.383472800924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45949.383472800924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45949.383472800924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45949.383472800924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45949.383472800924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45949.383472800924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45949.383472800924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45949.383472800924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45949.383472800924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45949.383472800924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45949.383472800924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45949.383472800924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45949.383472800924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45949.383472800924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45949.383472800924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45949.383472800924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45949.383472800924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45949.383472800924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45949.383472800924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45949.383472800924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45949.383472800924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45949.383472800924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45949.383472800924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45949.383472800924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45949.383472800924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45949.383472800924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45949.383472800924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45949.383472800924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45949.383472800924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45949.383472800924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45949.383472800924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45949.383472800924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45949.383472800924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45949.383472800924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45949.383472800924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45949.383472800924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45949.383472800924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45949.383472800924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45949.383472800924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45949.383472800924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45949.383472800924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45949.383472800924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45949.383472800924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45949.383472800924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45949.383472800924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45949.383472800924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45949.383472800924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45949.383472800924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45949.383472800924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45949.383472800924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45949.383472800924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45949.383472800924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45949.383472800924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45949.383472800924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45949.383472800924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45949.383472800924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45949.383472800924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45949.383472800924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45949.383472800924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45949.383472800924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45949.383472800924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45949.383472800924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45949.383472800924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45949.383472800924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45949.383472800924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45949.383472800924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45949.383472800924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45949.383472800924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45949.383472800924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45949.383472800924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45949.383472800924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45949.383472800924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45949.383472800924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45949.383472800924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45949.383472800924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45949.383472800924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45949.383472800924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45949.383472800924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45949.383472800924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45949.383472800924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45949.383472800924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45949.383472800924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45949.383472800924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45949.383472800924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45949.383472800924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45949.383472800924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45949.383472800924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45949.383472800924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45949.383472800924</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45949.383472800924</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45949.383472800924</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45949.383472800924</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45949.383472800924</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45949.383472800924</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45949.383472800924</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45949.383472800924</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27" sqref="D27"/>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57.551412615735899</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39046</v>
      </c>
      <c r="F3" s="38">
        <v>45926.188877314817</v>
      </c>
      <c r="G3" s="151">
        <f t="shared" ref="G3" ca="1" si="0">IFERROR(NOW()-F3,"")</f>
        <v>23.194595486107573</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4.6118987268491765</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39046</v>
      </c>
      <c r="F5" s="165">
        <v>45948.661111111112</v>
      </c>
      <c r="G5" s="166">
        <f ca="1">IFERROR(NOW()-F5,"")</f>
        <v>0.72236168981180526</v>
      </c>
      <c r="H5" s="165">
        <v>45948.661111111112</v>
      </c>
      <c r="I5" s="164" t="str">
        <f>IFERROR(VLOOKUP(D5,DB!A:F,6,0),"")</f>
        <v>SCECO</v>
      </c>
      <c r="J5" s="164" t="str">
        <f>IFERROR(VLOOKUP(D5,DB!A:G,7,0),"")</f>
        <v>Dead</v>
      </c>
      <c r="K5" s="164" t="s">
        <v>39072</v>
      </c>
      <c r="L5" s="164" t="str">
        <f>IFERROR(VLOOKUP(D5,DB!A:I,9,0),"")</f>
        <v>Latis</v>
      </c>
    </row>
    <row r="6" spans="1:13" ht="15">
      <c r="A6" s="164" t="s">
        <v>39073</v>
      </c>
      <c r="B6" s="164" t="str">
        <f>IFERROR(VLOOKUP(D6,DB!A:K,11,0),"")</f>
        <v>R5</v>
      </c>
      <c r="C6" s="164">
        <v>1</v>
      </c>
      <c r="D6" s="164" t="s">
        <v>38148</v>
      </c>
      <c r="E6" s="164" t="s">
        <v>38964</v>
      </c>
      <c r="F6" s="165">
        <v>45949.378807870373</v>
      </c>
      <c r="G6" s="166">
        <f ca="1">IFERROR(NOW()-F6,"")</f>
        <v>4.6649305513710715E-3</v>
      </c>
      <c r="H6" s="165">
        <v>45949.372557870367</v>
      </c>
      <c r="I6" s="164" t="str">
        <f>IFERROR(VLOOKUP(D6,DB!A:F,6,0),"")</f>
        <v>SCECO</v>
      </c>
      <c r="J6" s="164" t="str">
        <f>IFERROR(VLOOKUP(D6,DB!A:G,7,0),"")</f>
        <v>Haj Removal</v>
      </c>
      <c r="K6" s="164" t="s">
        <v>39074</v>
      </c>
      <c r="L6" s="164" t="str">
        <f>IFERROR(VLOOKUP(D6,DB!A:I,9,0),"")</f>
        <v>Latis</v>
      </c>
    </row>
    <row r="7" spans="1:13" ht="15">
      <c r="A7" s="164"/>
      <c r="B7" s="164" t="str">
        <f>IFERROR(VLOOKUP(D7,DB!A:K,11,0),"")</f>
        <v/>
      </c>
      <c r="C7" s="164"/>
      <c r="D7" s="164"/>
      <c r="E7" s="164"/>
      <c r="F7" s="165"/>
      <c r="G7" s="166">
        <f ca="1">IFERROR(NOW()-F7,"")</f>
        <v>45949.383472800924</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45949.383472800924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45949.383472800924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45949.383472800924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45949.383472800924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45949.383472800924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45949.383472800924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45949.383472800924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45949.383472800924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45949.383472800924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45949.383472800924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45949.383472800924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45949.383472800924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45949.383472800924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45949.383472800924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45949.383472800924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45949.383472800924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45949.383472800924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45949.383472800924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45949.383472800924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45949.383472800924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45949.383472800924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45949.383472800924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45949.383472800924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45949.383472800924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45949.383472800924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45949.383472800924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45949.383472800924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45949.383472800924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45949.383472800924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45949.383472800924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45949.383472800924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45949.383472800924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45949.383472800924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45949.383472800924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45949.383472800924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45949.383472800924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45949.383472800924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45949.383472800924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45949.383472800924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45949.383472800924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45949.383472800924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45949.383472800924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45949.383472800924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45949.383472800924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45949.383472800924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45949.383472800924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45949.383472800924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45949.383472800924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45949.383472800924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45949.383472800924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45949.383472800924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45949.383472800924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45949.383472800924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45949.383472800924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45949.383472800924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45949.383472800924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45949.383472800924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45949.383472800924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45949.383472800924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45949.383472800924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45949.383472800924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45949.383472800924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45949.383472800924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45949.383472800924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45949.383472800924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45949.383472800924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45949.383472800924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45949.383472800924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45949.383472800924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45949.383472800924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45949.383472800924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45949.383472800924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45949.383472800924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45949.383472800924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45949.383472800924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45949.383472800924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45949.383472800924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45949.383472800924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45949.383472800924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45949.383472800924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45949.383472800924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45949.383472800924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45949.383472800924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45949.383472800924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45949.383472800924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45949.383472800924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45949.383472800924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45949.383472800924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45949.383472800924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45949.383472800924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45949.383472800924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45949.383472800924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45949.383472800924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45949.383472800924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45949.383472800924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45949.383472800924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45949.383472800924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45949.383472800924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45949.383472800924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45949.383472800924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45949.383472800924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45949.383472800924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45949.383472800924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45949.383472800924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45949.383472800924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45949.383472800924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45949.383472800924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45949.383472800924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45949.383472800924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45949.383472800924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45949.383472800924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45949.383472800924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45949.383472800924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45949.383472800924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45949.383472800924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45949.383472800924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45949.383472800924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45949.383472800924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45949.383472800924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45949.383472800924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45949.383472800924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45949.383472800924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45949.383472800924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45949.383472800924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45949.383472800924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45949.383472800924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45949.383472800924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45949.383472800924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45949.383472800924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45949.383472800924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45949.383472800924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45949.383472800924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45949.383472800924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45949.383472800924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45949.383472800924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45949.383472800924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45949.383472800924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45949.383472800924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45949.383472800924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45949.383472800924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45949.383472800924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45949.383472800924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45949.383472800924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45949.383472800924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45949.383472800924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45949.383472800924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45949.383472800924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45949.383472800924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45949.383472800924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45949.383472800924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45949.383472800924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45949.383472800924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45949.383472800924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45949.383472800924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45949.383472800924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45949.383472800924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45949.383472800924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45949.383472800924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45949.383472800924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45949.383472800924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45949.383472800924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45949.383472800924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45949.383472800924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45949.383472800924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45949.383472800924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45949.383472800924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45949.383472800924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45949.383472800924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45949.383472800924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45949.383472800924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45949.383472800924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45949.383472800924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45949.383472800924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45949.383472800924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45949.383472800924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45949.383472800924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45949.383472800924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45949.383472800924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45949.383472800924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45949.383472800924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45949.383472800924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45949.383472800924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45949.383472800924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45949.383472800924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45949.383472800924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45949.383472800924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45949.383472800924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45949.383472800924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45949.383472800924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45949.383472800924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45949.383472800924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45949.383472800924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45949.383472800924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45949.383472800924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45949.383472800924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45949.383472800924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45949.383472800924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45949.383472800924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45949.383472800924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45949.383472800924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45949.383472800924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45949.383472800924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45949.383472800924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45949.383472800924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45949.383472800924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45949.383472800924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45949.383472800924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45949.383472800924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45949.383472800924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45949.383472800924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45949.383472800924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45949.383472800924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45949.383472800924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45949.383472800924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45949.383472800924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45949.383472800924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45949.383472800924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45949.383472800924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45949.383472800924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45949.383472800924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45949.383472800924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45949.383472800924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45949.383472800924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45949.383472800924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45949.383472800924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45949.383472800924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45949.383472800924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45949.383472800924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45949.383472800924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45949.383472800924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45949.383472800924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45949.383472800924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45949.383472800924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45949.383472800924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45949.383472800924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45949.383472800924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45949.383472800924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45949.383472800924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45949.383472800924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45949.383472800924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45949.383472800924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45949.383472800924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45949.383472800924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45949.383472800924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45949.383472800924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45949.383472800924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45949.383472800924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45949.383472800924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45949.383472800924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45949.383472800924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45949.383472800924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45949.383472800924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45949.383472800924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45949.383472800924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45949.383472800924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45949.383472800924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45949.383472800924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45949.383472800924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45949.383472800924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45949.383472800924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45949.383472800924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45949.383472800924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45949.383472800924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45949.383472800924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45949.383472800924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45949.383472800924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45949.383472800924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45949.383472800924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45949.383472800924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45949.383472800924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45949.383472800924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45949.383472800924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45949.383472800924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45949.383472800924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45949.383472800924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45949.383472800924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45949.383472800924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45949.383472800924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45949.383472800924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45949.383472800924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45949.383472800924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45949.383472800924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45949.383472800924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45949.383472800924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45949.383472800924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45949.383472800924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45949.383472800924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45949.383472800924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45949.383472800924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45949.383472800924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45949.383472800924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45949.383472800924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45949.383472800924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45949.383472800924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45949.383472800924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45949.383472800924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45949.383472800924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45949.383472800924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45949.383472800924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45949.383472800924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45949.383472800924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45949.383472800924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45949.383472800924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45949.383472800924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45949.383472800924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45949.383472800924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45949.383472800924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45949.383472800924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45949.383472800924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45949.383472800924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45949.383472800924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45949.383472800924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45949.383472800924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45949.383472800924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45949.383472800924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45949.383472800924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45949.383472800924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45949.383472800924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45949.383472800924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45949.383472800924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45949.383472800924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45949.383472800924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45949.383472800924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45949.383472800924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45949.383472800924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45949.383472800924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45949.383472800924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45949.383472800924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45949.383472800924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45949.383472800924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45949.383472800924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45949.383472800924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45949.383472800924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45949.383472800924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45949.383472800924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45949.383472800924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45949.383472800924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45949.383472800924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45949.383472800924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45949.383472800924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45949.383472800924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45949.383472800924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45949.383472800924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45949.383472800924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45949.383472800924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45949.383472800924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45949.383472800924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45949.383472800924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45949.383472800924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45949.383472800924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45949.383472800924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45949.383472800924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45949.383472800924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45949.383472800924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45949.383472800924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45949.383472800924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45949.383472800924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45949.383472800924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45949.383472800924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45949.383472800924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45949.383472800924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45949.383472800924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45949.383472800924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45949.383472800924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45949.383472800924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45949.383472800924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45949.383472800924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45949.383472800924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45949.383472800924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45949.383472800924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45949.383472800924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45949.383472800924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45949.383472800924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45949.383472800924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45949.383472800924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45949.383472800924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45949.383472800924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45949.383472800924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45949.383472800924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45949.383472800924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45949.383472800924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45949.383472800924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45949.383472800924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45949.383472800924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45949.383472800924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45949.383472800924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45949.383472800924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45949.383472800924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45949.383472800924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45949.383472800924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45949.383472800924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45949.383472800924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45949.383472800924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45949.383472800924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45949.383472800924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45949.383472800924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45949.383472800924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45949.383472800924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45949.383472800924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45949.383472800924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45949.383472800924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45949.383472800924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45949.383472800924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45949.383472800924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45949.383472800924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45949.383472800924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45949.383472800924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45949.383472800924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45949.383472800924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45949.383472800924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45949.383472800924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45949.383472800924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45949.383472800924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45949.383472800924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45949.383472800924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45949.383472800924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45949.383472800924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45949.383472800924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45949.383472800924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45949.383472800924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45949.383472800924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45949.383472800924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45949.383472800924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45949.383472800924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45949.383472800924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45949.383472800924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45949.383472800924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45949.383472800924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45949.383472800924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45949.383472800924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45949.383472800924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45949.383472800924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45949.383472800924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45949.383472800924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45949.383472800924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45949.383472800924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45949.383472800924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45949.383472800924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45949.383472800924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45949.383472800924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45949.383472800924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45949.383472800924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45949.383472800924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45949.383472800924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45949.383472800924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45949.383472800924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45949.383472800924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45949.383472800924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45949.383472800924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45949.383472800924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45949.383472800924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45949.383472800924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45949.383472800924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45949.383472800924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45949.383472800924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45949.383472800924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45949.383472800924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45949.383472800924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45949.383472800924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45949.383472800924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45949.383472800924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45949.383472800924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45949.383472800924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45949.383472800924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45949.383472800924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45949.383472800924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45949.383472800924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45949.383472800924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45949.383472800924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45949.383472800924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45949.383472800924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45949.383472800924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45949.383472800924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45949.383472800924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45949.383472800924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45949.383472800924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45949.383472800924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45949.383472800924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45949.383472800924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45949.383472800924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45949.383472800924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45949.383472800924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45949.383472800924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45949.383472800924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45949.383472800924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45949.383472800924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45949.383472800924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45949.383472800924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45949.383472800924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45949.383472800924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45949.383472800924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45949.383472800924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45949.383472800924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45949.383472800924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45949.383472800924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45949.383472800924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45949.383472800924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45949.383472800924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45949.383472800924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45949.383472800924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45949.383472800924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45949.383472800924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45949.383472800924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45949.383472800924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45949.383472800924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45949.383472800924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45949.383472800924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45949.383472800924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45949.383472800924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45949.383472800924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45949.383472800924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45949.383472800924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45949.383472800924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45949.383472800924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45949.383472800924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45949.383472800924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45949.383472800924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45949.383472800924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45949.383472800924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45949.383472800924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45949.383472800924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45949.383472800924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45949.383472800924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45949.383472800924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45949.383472800924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45949.383472800924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45949.383472800924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45949.383472800924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45949.383472800924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45949.383472800924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45949.383472800924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45949.383472800924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45949.383472800924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45949.383472800924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45949.383472800924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45949.383472800924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45949.383472800924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45949.383472800924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45949.383472800924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45949.383472800924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45949.383472800924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45949.383472800924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45949.383472800924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45949.383472800924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45949.383472800924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45949.383472800924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45949.383472800924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45949.383472800924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45949.383472800924</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45949.383472800924</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45949.383472800924</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45949.383472800924</v>
      </c>
      <c r="H559" s="165"/>
      <c r="I559" s="164" t="str">
        <f>IFERROR(VLOOKUP(D559,DB!A:F,6,0),"")</f>
        <v/>
      </c>
      <c r="J559" s="164" t="str">
        <f>IFERROR(VLOOKUP(D559,DB!A:G,7,0),"")</f>
        <v/>
      </c>
      <c r="K559" s="164"/>
      <c r="L559" s="164" t="str">
        <f>IFERROR(VLOOKUP(D559,DB!A:I,9,0),"")</f>
        <v/>
      </c>
    </row>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9" ht="15"/>
    <row r="670" ht="15"/>
    <row r="672" ht="15"/>
    <row r="673" ht="15"/>
    <row r="674" ht="15"/>
    <row r="675" ht="15"/>
    <row r="677" ht="15"/>
    <row r="678" ht="15"/>
    <row r="685" ht="15"/>
    <row r="686" ht="15"/>
    <row r="687" ht="15"/>
    <row r="688" ht="15"/>
    <row r="689" ht="15"/>
    <row r="690" ht="15"/>
    <row r="693" ht="15"/>
    <row r="694" ht="15"/>
    <row r="695" ht="15"/>
    <row r="696" ht="15"/>
    <row r="697" ht="15"/>
    <row r="698" ht="15"/>
    <row r="699" ht="15"/>
    <row r="700" ht="15"/>
    <row r="701" ht="15"/>
    <row r="702" ht="15"/>
    <row r="703" ht="15"/>
    <row r="704"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98" ht="15"/>
    <row r="799" ht="15"/>
    <row r="800" ht="15"/>
    <row r="801" ht="15"/>
    <row r="802" ht="15"/>
    <row r="803" ht="15"/>
    <row r="804" ht="15"/>
    <row r="805" ht="15"/>
    <row r="806" ht="15"/>
    <row r="807"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1097" ht="15"/>
    <row r="1098" ht="15"/>
    <row r="1099" ht="15"/>
    <row r="1100" ht="15"/>
    <row r="1101" ht="15"/>
    <row r="1102"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72" ht="15"/>
    <row r="1173" ht="15"/>
    <row r="1175" ht="15"/>
    <row r="1176" ht="15"/>
    <row r="1177" ht="15"/>
    <row r="1178" ht="15"/>
    <row r="1179" ht="15"/>
    <row r="1180" ht="15"/>
    <row r="1181" ht="15"/>
    <row r="1183" ht="15"/>
    <row r="1184" ht="15"/>
    <row r="1185"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0" ht="15"/>
    <row r="1283" ht="15"/>
    <row r="1284" ht="15"/>
    <row r="1285" ht="15"/>
    <row r="1286" ht="15"/>
    <row r="1287" ht="15"/>
    <row r="1288" ht="15"/>
    <row r="1289" ht="15"/>
    <row r="1291" ht="15"/>
    <row r="1292" ht="15"/>
    <row r="1293" ht="15"/>
    <row r="1294" ht="15"/>
    <row r="1295" ht="15"/>
    <row r="1296" ht="15"/>
    <row r="1297" ht="15"/>
    <row r="1298" ht="15"/>
    <row r="1299" ht="15"/>
    <row r="1300" ht="15"/>
    <row r="1301" ht="15"/>
    <row r="1303" ht="15"/>
    <row r="1304" ht="15"/>
    <row r="1305" ht="15"/>
    <row r="1306" ht="15"/>
    <row r="1307" ht="15"/>
    <row r="1308" ht="15"/>
    <row r="1309" ht="15"/>
    <row r="1310" ht="15"/>
    <row r="1311" ht="15"/>
    <row r="1312" ht="15"/>
    <row r="1320" ht="15"/>
    <row r="1321" ht="15"/>
    <row r="1324" ht="15"/>
    <row r="1325" ht="15"/>
    <row r="1326" ht="15"/>
    <row r="1327" ht="15"/>
    <row r="1328" ht="15"/>
    <row r="1329" ht="15"/>
    <row r="1330" ht="15"/>
    <row r="1331" ht="15"/>
    <row r="1334"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22.610625578701729</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9.8544103009262471</v>
      </c>
      <c r="H3" s="146">
        <v>45927.987534722219</v>
      </c>
      <c r="I3" s="143" t="str">
        <f>IFERROR(VLOOKUP(D3,DB!A:F,6,0),"")</f>
        <v>SCECO</v>
      </c>
      <c r="J3" s="143" t="str">
        <f>IFERROR(VLOOKUP(D3,DB!A:G,7,0),"")</f>
        <v>Vandalized</v>
      </c>
      <c r="K3" s="142" t="s">
        <v>39079</v>
      </c>
      <c r="L3" s="143" t="str">
        <f>IFERROR(VLOOKUP(D3,DB!A:I,9,0),"")</f>
        <v>Latis</v>
      </c>
    </row>
    <row r="4" spans="1:16383" s="112" customFormat="1" ht="31.5" customHeight="1">
      <c r="A4" s="142" t="s">
        <v>39080</v>
      </c>
      <c r="B4" s="142" t="str">
        <f>IFERROR(VLOOKUP(D4,DB!A:K,11,0),"")</f>
        <v>R6</v>
      </c>
      <c r="C4" s="142">
        <v>1</v>
      </c>
      <c r="D4" s="142" t="s">
        <v>34126</v>
      </c>
      <c r="E4" s="142" t="s">
        <v>38964</v>
      </c>
      <c r="F4" s="146">
        <v>45948.910879629628</v>
      </c>
      <c r="G4" s="145">
        <f ca="1">IFERROR(NOW()-F4,"-")</f>
        <v>0.47259317129646661</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0.24857696759136161</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39084</v>
      </c>
      <c r="B6" s="142" t="str">
        <f>IFERROR(VLOOKUP(D6,DB!A:K,11,0),"")</f>
        <v>R6</v>
      </c>
      <c r="C6" s="142">
        <v>3</v>
      </c>
      <c r="D6" s="142" t="s">
        <v>38920</v>
      </c>
      <c r="E6" s="142" t="s">
        <v>39076</v>
      </c>
      <c r="F6" s="142"/>
      <c r="G6" s="145">
        <f ca="1">IFERROR(NOW()-F6,"-")</f>
        <v>45949.383472800924</v>
      </c>
      <c r="H6" s="146">
        <v>45949.341296296298</v>
      </c>
      <c r="I6" s="142" t="str">
        <f>IFERROR(VLOOKUP(D6,DB!A:F,6,0),"")</f>
        <v>SCECO</v>
      </c>
      <c r="J6" s="142" t="str">
        <f>IFERROR(VLOOKUP(D6,DB!A:G,7,0),"")</f>
        <v>Vandalized</v>
      </c>
      <c r="K6" s="142" t="s">
        <v>39085</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45949.383472800924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45949.383472800924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45949.383472800924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45949.383472800924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45949.383472800924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45949.383472800924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45949.383472800924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45949.383472800924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45949.383472800924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45949.383472800924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45949.383472800924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45949.383472800924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45949.383472800924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45949.383472800924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45949.383472800924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45949.383472800924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45949.383472800924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45949.383472800924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45949.383472800924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45949.383472800924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45949.383472800924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45949.383472800924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45949.383472800924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45949.383472800924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45949.383472800924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45949.383472800924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45949.383472800924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45949.383472800924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45949.383472800924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45949.383472800924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45949.383472800924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45949.383472800924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45949.383472800924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45949.383472800924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45949.383472800924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45949.383472800924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45949.383472800924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45949.383472800924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45949.383472800924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45949.383472800924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45949.383472800924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45949.383472800924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45949.383472800924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45949.383472800924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45949.383472800924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45949.383472800924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45949.383472800924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45949.383472800924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45949.383472800924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45949.383472800924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45949.383472800924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45949.383472800924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45949.383472800924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45949.383472800924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45949.383472800924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45949.383472800924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45949.383472800924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45949.383472800924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45949.383472800924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45949.383472800924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45949.383472800924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45949.383472800924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45949.383472800924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45949.383472800924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45949.383472800924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45949.383472800924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45949.383472800924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45949.383472800924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45949.383472800924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45949.383472800924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45949.383472800924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45949.383472800924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45949.383472800924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45949.383472800924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45949.383472800924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45949.383472800924</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7: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2025-10-19T06:14:10Z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