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916" documentId="13_ncr:1_{F6CB121F-512D-4AA6-A0C1-0FB36C537598}" xr6:coauthVersionLast="47" xr6:coauthVersionMax="47" xr10:uidLastSave="{1E1E717E-D781-4269-9D11-BF6C7703A34C}"/>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 i="4" l="1"/>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9" i="4"/>
  <c r="G19" i="4"/>
  <c r="I19" i="4"/>
  <c r="J19" i="4"/>
  <c r="L19" i="4"/>
  <c r="B20" i="4"/>
  <c r="G20" i="4"/>
  <c r="I20" i="4"/>
  <c r="J20" i="4"/>
  <c r="L20" i="4"/>
  <c r="B21" i="4"/>
  <c r="G21" i="4"/>
  <c r="I21" i="4"/>
  <c r="J21" i="4"/>
  <c r="L21" i="4"/>
  <c r="G2" i="3"/>
  <c r="I3" i="4"/>
  <c r="J3" i="4"/>
  <c r="I2" i="6"/>
  <c r="I5" i="6"/>
  <c r="L2" i="6"/>
  <c r="L5" i="6"/>
  <c r="L3" i="6"/>
  <c r="J5" i="6"/>
  <c r="J2" i="6"/>
  <c r="J3" i="6"/>
  <c r="I3"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<sst xmlns="http://schemas.openxmlformats.org/spreadsheetml/2006/main" count="178601" uniqueCount="39084">
  <si>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</si>
  <si>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</si>
  <si>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</si>
  <si>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</si>
  <si>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</si>
  <si>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</si>
  <si>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</si>
  <si>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</si>
  <si>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</si>
  <si>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</si>
  <si>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</si>
  <si>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</si>
  <si>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</si>
  <si>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</si>
  <si>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</si>
  <si>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</si>
  <si>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</si>
  <si>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</si>
  <si>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</si>
  <si>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</si>
  <si>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</si>
  <si>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</si>
  <si>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</si>
  <si>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</si>
  <si>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</si>
  <si>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</si>
  <si>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</si>
  <si>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</si>
  <si>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</si>
  <si>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</si>
  <si>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</si>
  <si>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</si>
  <si>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</si>
  <si>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</si>
  <si>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</si>
  <si>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</si>
  <si>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</si>
  <si>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</si>
  <si>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</si>
  <si>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</si>
  <si>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</si>
  <si>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</si>
  <si>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</si>
  <si>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</si>
  <si>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</si>
  <si>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</si>
  <si>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</si>
  <si>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</si>
  <si>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</si>
  <si>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</si>
  <si>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</si>
  <si>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</si>
  <si>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</si>
  <si>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</si>
  <si>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</si>
  <si>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</si>
  <si>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</si>
  <si>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</si>
  <si>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</si>
  <si>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</si>
  <si>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</si>
  <si>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</si>
  <si>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</si>
  <si>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</si>
  <si>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</si>
  <si>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</si>
  <si>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</si>
  <si>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</si>
  <si>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</si>
  <si>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</si>
  <si>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</si>
  <si>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</si>
  <si>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</si>
  <si>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</si>
  <si>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</si>
  <si>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</si>
  <si>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</si>
  <si>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</si>
  <si>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</si>
  <si>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</si>
  <si>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</si>
  <si>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</si>
  <si>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</si>
  <si>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</si>
  <si>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</si>
  <si>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</si>
  <si>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</si>
  <si>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</si>
  <si>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</si>
  <si>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</si>
  <si>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</si>
  <si>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</si>
  <si>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</si>
  <si>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</si>
  <si>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</si>
  <si>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</si>
  <si>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</si>
  <si>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</si>
  <si>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</si>
  <si>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</si>
  <si>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</si>
  <si>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</si>
  <si>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</si>
  <si>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</si>
  <si>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</si>
  <si>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</si>
  <si>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</si>
  <si>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</si>
  <si>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</si>
  <si>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</si>
  <si>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</si>
  <si>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</si>
  <si>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</si>
  <si>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</si>
  <si>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</si>
  <si>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</si>
  <si>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</si>
  <si>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</si>
  <si>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</si>
  <si>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</si>
  <si>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</si>
  <si>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</si>
  <si>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</si>
  <si>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</si>
  <si>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</si>
  <si>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</si>
  <si>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</si>
  <si>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</si>
  <si>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</si>
  <si>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</si>
  <si>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</si>
  <si>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</si>
  <si>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</si>
  <si>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</si>
  <si>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</si>
  <si>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</si>
  <si>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</si>
  <si>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</si>
  <si>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</si>
  <si>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</si>
  <si>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</si>
  <si>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</si>
  <si>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</si>
  <si>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</si>
  <si>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</si>
  <si>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</si>
  <si>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</si>
  <si>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</si>
  <si>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</si>
  <si>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</si>
  <si>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</si>
  <si>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</si>
  <si>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</si>
  <si>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</si>
  <si>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</si>
  <si>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</si>
  <si>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</si>
  <si>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</si>
  <si>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</si>
  <si>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</si>
  <si>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</si>
  <si>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</si>
  <si>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</si>
  <si>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</si>
  <si>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</si>
  <si>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</si>
  <si>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</si>
  <si>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</si>
  <si>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</si>
  <si>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</si>
  <si>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</si>
  <si>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</si>
  <si>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</si>
  <si>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</si>
  <si>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</si>
  <si>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</si>
  <si>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</si>
  <si>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</si>
  <si>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</si>
  <si>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</si>
  <si>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</si>
  <si>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</si>
  <si>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</si>
  <si>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</si>
  <si>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</si>
  <si>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</si>
  <si>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</si>
  <si>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</si>
  <si>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</si>
  <si>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</si>
  <si>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</si>
  <si>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</si>
  <si>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</si>
  <si>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</si>
  <si>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</si>
  <si>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</si>
  <si>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</si>
  <si>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</si>
  <si>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</si>
  <si>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</si>
  <si>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</si>
  <si>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</si>
  <si>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</si>
  <si>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</si>
  <si>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</si>
  <si>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</si>
  <si>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</si>
  <si>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</si>
  <si>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</si>
  <si>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</si>
  <si>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</si>
  <si>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</si>
  <si>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</si>
  <si>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</si>
  <si>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</si>
  <si>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</si>
  <si>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</si>
  <si>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</si>
  <si>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</si>
  <si>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</si>
  <si>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</si>
  <si>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</si>
  <si>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</si>
  <si>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</si>
  <si>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</si>
  <si>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</si>
  <si>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</si>
  <si>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</si>
  <si>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</si>
  <si>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</si>
  <si>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</si>
  <si>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</si>
  <si>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</si>
  <si>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</si>
  <si>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</si>
  <si>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</si>
  <si>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</si>
  <si>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</si>
  <si>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</si>
  <si>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</si>
  <si>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</si>
  <si>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</si>
  <si>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</si>
  <si>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</si>
  <si>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</si>
  <si>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</si>
  <si>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</si>
  <si>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</si>
  <si>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</si>
  <si>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</si>
  <si>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</si>
  <si>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</si>
  <si>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</si>
  <si>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</si>
  <si>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</si>
  <si>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</si>
  <si>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</si>
  <si>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</si>
  <si>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</si>
  <si>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</si>
  <si>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</si>
  <si>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</si>
  <si>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</si>
  <si>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</si>
  <si>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</si>
  <si>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</si>
  <si>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</si>
  <si>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</si>
  <si>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</si>
  <si>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</si>
  <si>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</si>
  <si>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</si>
  <si>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</si>
  <si>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</si>
  <si>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</si>
  <si>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</si>
  <si>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</si>
  <si>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</si>
  <si>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</si>
  <si>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</si>
  <si>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</si>
  <si>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</si>
  <si>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</si>
  <si>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</si>
  <si>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</si>
  <si>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</si>
  <si>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</si>
  <si>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</si>
  <si>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</si>
  <si>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</si>
  <si>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</si>
  <si>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</si>
  <si>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</si>
  <si>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</si>
  <si>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</si>
  <si>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</si>
  <si>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</si>
  <si>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</si>
  <si>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</si>
  <si>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</si>
  <si>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</si>
  <si>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</si>
  <si>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</si>
  <si>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</si>
  <si>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</si>
  <si>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</si>
  <si>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</si>
  <si>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</si>
  <si>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</si>
  <si>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</si>
  <si>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</si>
  <si>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</si>
  <si>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</si>
  <si>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</si>
  <si>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</si>
  <si>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</si>
  <si>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</si>
  <si>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</si>
  <si>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</si>
  <si>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</si>
  <si>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</si>
  <si>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</si>
  <si>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</si>
  <si>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</si>
  <si>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</si>
  <si>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</si>
  <si>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</si>
  <si>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</si>
  <si>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</si>
  <si>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</si>
  <si>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</si>
  <si>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</si>
  <si>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</si>
  <si>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</si>
  <si>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</si>
  <si>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</si>
  <si>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</si>
  <si>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</si>
  <si>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</si>
  <si>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</si>
  <si>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</si>
  <si>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</si>
  <si>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</si>
  <si>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</si>
  <si>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</si>
  <si>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</si>
  <si>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</si>
  <si>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</si>
  <si>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</si>
  <si>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</si>
  <si>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</si>
  <si>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</si>
  <si>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</si>
  <si>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</si>
  <si>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</si>
  <si>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</si>
  <si>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</si>
  <si>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</si>
  <si>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</si>
  <si>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</si>
  <si>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</si>
  <si>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</si>
  <si>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</si>
  <si>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</si>
  <si>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</si>
  <si>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</si>
  <si>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</si>
  <si>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</si>
  <si>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</si>
  <si>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</si>
  <si>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</si>
  <si>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</si>
  <si>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</si>
  <si>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</si>
  <si>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</si>
  <si>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</si>
  <si>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</si>
  <si>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</si>
  <si>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</si>
  <si>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</si>
  <si>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</si>
  <si>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</si>
  <si>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</si>
  <si>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</si>
  <si>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</si>
  <si>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</si>
  <si>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</si>
  <si>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</si>
  <si>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</si>
  <si>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</si>
  <si>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</si>
  <si>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</si>
  <si>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</si>
  <si>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</si>
  <si>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</si>
  <si>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</si>
  <si>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</si>
  <si>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</si>
  <si>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</si>
  <si>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</si>
  <si>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</si>
  <si>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</si>
  <si>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</si>
  <si>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</si>
  <si>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</si>
  <si>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</si>
  <si>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</si>
  <si>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</si>
  <si>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</si>
  <si>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</si>
  <si>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</si>
  <si>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</si>
  <si>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</si>
  <si>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</si>
  <si>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</si>
  <si>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</si>
  <si>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</si>
  <si>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</si>
  <si>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</si>
  <si>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</si>
  <si>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</si>
  <si>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</si>
  <si>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</si>
  <si>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</si>
  <si>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</si>
  <si>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</si>
  <si>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</si>
  <si>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</si>
  <si>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</si>
  <si>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</si>
  <si>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</si>
  <si>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</si>
  <si>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</si>
  <si>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</si>
  <si>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</si>
  <si>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</si>
  <si>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</si>
  <si>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</si>
  <si>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</si>
  <si>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</si>
  <si>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</si>
  <si>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</si>
  <si>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</si>
  <si>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</si>
  <si>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</si>
  <si>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</si>
  <si>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</si>
  <si>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</si>
  <si>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</si>
  <si>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</si>
  <si>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</si>
  <si>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</si>
  <si>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</si>
  <si>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</si>
  <si>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</si>
  <si>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</si>
  <si>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</si>
  <si>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</si>
  <si>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</si>
  <si>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</si>
  <si>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</si>
  <si>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</si>
  <si>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</si>
  <si>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</si>
  <si>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</si>
  <si>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</si>
  <si>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</si>
  <si>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</si>
  <si>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</si>
  <si>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</si>
  <si>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</si>
  <si>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</si>
  <si>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</si>
  <si>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</si>
  <si>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</si>
  <si>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</si>
  <si>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</si>
  <si>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</si>
  <si>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</si>
  <si>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</si>
  <si>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</si>
  <si>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</si>
  <si>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</si>
  <si>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</si>
  <si>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</si>
  <si>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</si>
  <si>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</si>
  <si>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</si>
  <si>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</si>
  <si>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</si>
  <si>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</si>
  <si>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</si>
  <si>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</si>
  <si>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</si>
  <si>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</si>
  <si>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</si>
  <si>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</si>
  <si>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</si>
  <si>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</si>
  <si>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</si>
  <si>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</si>
  <si>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</si>
  <si>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</si>
  <si>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</si>
  <si>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</si>
  <si>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</si>
  <si>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</si>
  <si>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</si>
  <si>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</si>
  <si>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</si>
  <si>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</si>
  <si>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</si>
  <si>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</si>
  <si>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</si>
  <si>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</si>
  <si>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</si>
  <si>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</si>
  <si>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</si>
  <si>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</si>
  <si>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</si>
  <si>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</si>
  <si>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</si>
  <si>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</si>
  <si>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</si>
  <si>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</si>
  <si>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</si>
  <si>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</si>
  <si>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</si>
  <si>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</si>
  <si>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</si>
  <si>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</si>
  <si>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</si>
  <si>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</si>
  <si>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</si>
  <si>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</si>
  <si>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</si>
  <si>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</si>
  <si>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</si>
  <si>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</si>
  <si>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</si>
  <si>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</si>
  <si>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</si>
  <si>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</si>
  <si>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</si>
  <si>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</si>
  <si>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</si>
  <si>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</si>
  <si>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</si>
  <si>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</si>
  <si>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</si>
  <si>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</si>
  <si>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</si>
  <si>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</si>
  <si>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</si>
  <si>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</si>
  <si>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</si>
  <si>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</si>
  <si>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</si>
  <si>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</si>
  <si>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</si>
  <si>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</si>
  <si>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</si>
  <si>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</si>
  <si>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</si>
  <si>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</si>
  <si>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</si>
  <si>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</si>
  <si>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</si>
  <si>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</si>
  <si>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</si>
  <si>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</si>
  <si>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</si>
  <si>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</si>
  <si>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</si>
  <si>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</si>
  <si>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</si>
  <si>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</si>
  <si>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</si>
  <si>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</si>
  <si>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</si>
  <si>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</si>
  <si>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</si>
  <si>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</si>
  <si>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</si>
  <si>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</si>
  <si>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</si>
  <si>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</si>
  <si>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</si>
  <si>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</si>
  <si>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</si>
  <si>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</si>
  <si>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</si>
  <si>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</si>
  <si>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</si>
  <si>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</si>
  <si>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</si>
  <si>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</si>
  <si>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</si>
  <si>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</si>
  <si>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</si>
  <si>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</si>
  <si>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</si>
  <si>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</si>
  <si>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</si>
  <si>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</si>
  <si>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</si>
  <si>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</si>
  <si>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</si>
  <si>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</si>
  <si>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</si>
  <si>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</si>
  <si>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</si>
  <si>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</si>
  <si>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</si>
  <si>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</si>
  <si>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</si>
  <si>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</si>
  <si>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</si>
  <si>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</si>
  <si>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</si>
  <si>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</si>
  <si>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</si>
  <si>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</si>
  <si>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</si>
  <si>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</si>
  <si>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</si>
  <si>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</si>
  <si>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</si>
  <si>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</si>
  <si>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</si>
  <si>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</si>
  <si>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</si>
  <si>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</si>
  <si>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</si>
  <si>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</si>
  <si>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</si>
  <si>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</si>
  <si>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</si>
  <si>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</si>
  <si>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</si>
  <si>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</si>
  <si>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</si>
  <si>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</si>
  <si>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</si>
  <si>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</si>
  <si>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</si>
  <si>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</si>
  <si>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</si>
  <si>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</si>
  <si>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</si>
  <si>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</si>
  <si>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</si>
  <si>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</si>
  <si>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</si>
  <si>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</si>
  <si>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</si>
  <si>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</si>
  <si>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</si>
  <si>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</si>
  <si>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</si>
  <si>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</si>
  <si>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</si>
  <si>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</si>
  <si>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</si>
  <si>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</si>
  <si>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</si>
  <si>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</si>
  <si>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</si>
  <si>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</si>
  <si>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</si>
  <si>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</si>
  <si>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</si>
  <si>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</si>
  <si>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</si>
  <si>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</si>
  <si>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</si>
  <si>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</si>
  <si>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</si>
  <si>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</si>
  <si>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</si>
  <si>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</si>
  <si>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</si>
  <si>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</si>
  <si>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</si>
  <si>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</si>
  <si>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</si>
  <si>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</si>
  <si>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</si>
  <si>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</si>
  <si>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</si>
  <si>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</si>
  <si>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</si>
  <si>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</si>
  <si>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</si>
  <si>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</si>
  <si>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</si>
  <si>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</si>
  <si>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</si>
  <si>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</si>
  <si>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</si>
  <si>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</si>
  <si>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</si>
  <si>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</si>
  <si>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</si>
  <si>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</si>
  <si>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</si>
  <si>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</si>
  <si>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</si>
  <si>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</si>
  <si>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</si>
  <si>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</si>
  <si>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</si>
  <si>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</si>
  <si>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</si>
  <si>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</si>
  <si>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</si>
  <si>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</si>
  <si>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</si>
  <si>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</si>
  <si>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</si>
  <si>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</si>
  <si>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</si>
  <si>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</si>
  <si>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</si>
  <si>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</si>
  <si>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</si>
  <si>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</si>
  <si>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</si>
  <si>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</si>
  <si>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</si>
  <si>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</si>
  <si>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</si>
  <si>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</si>
  <si>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</si>
  <si>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</si>
  <si>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</si>
  <si>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</si>
  <si>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</si>
  <si>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</si>
  <si>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</si>
  <si>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</si>
  <si>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</si>
  <si>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</si>
  <si>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</si>
  <si>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</si>
  <si>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</si>
  <si>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</si>
  <si>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</si>
  <si>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</si>
  <si>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</si>
  <si>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</si>
  <si>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</si>
  <si>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</si>
  <si>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</si>
  <si>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</si>
  <si>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</si>
  <si>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</si>
  <si>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</si>
  <si>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</si>
  <si>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</si>
  <si>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</si>
  <si>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</si>
  <si>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</si>
  <si>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</si>
  <si>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</si>
  <si>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</si>
  <si>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</si>
  <si>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</si>
  <si>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</si>
  <si>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</si>
  <si>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</si>
  <si>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</si>
  <si>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</si>
  <si>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</si>
  <si>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</si>
  <si>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</si>
  <si>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</si>
  <si>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</si>
  <si>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</si>
  <si>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</si>
  <si>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</si>
  <si>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</si>
  <si>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</si>
  <si>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</si>
  <si>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</si>
  <si>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</si>
  <si>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</si>
  <si>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</si>
  <si>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</si>
  <si>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</si>
  <si>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</si>
  <si>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</si>
  <si>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</si>
  <si>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</si>
  <si>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</si>
  <si>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</si>
  <si>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</si>
  <si>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</si>
  <si>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</si>
  <si>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</si>
  <si>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</si>
  <si>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</si>
  <si>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</si>
  <si>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</si>
  <si>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</si>
  <si>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</si>
  <si>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</si>
  <si>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</si>
  <si>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</si>
  <si>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</si>
  <si>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</si>
  <si>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</si>
  <si>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</si>
  <si>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</si>
  <si>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</si>
  <si>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</si>
  <si>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</si>
  <si>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</si>
  <si>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</si>
  <si>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</si>
  <si>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</si>
  <si>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</si>
  <si>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</si>
  <si>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</si>
  <si>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</si>
  <si>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</si>
  <si>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</si>
  <si>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</si>
  <si>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</si>
  <si>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</si>
  <si>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</si>
  <si>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</si>
  <si>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</si>
  <si>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</si>
  <si>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</si>
  <si>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</si>
  <si>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</si>
  <si>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</si>
  <si>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</si>
  <si>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</si>
  <si>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</si>
  <si>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</si>
  <si>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</si>
  <si>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</si>
  <si>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</si>
  <si>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</si>
  <si>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</si>
  <si>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</si>
  <si>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</si>
  <si>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</si>
  <si>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</si>
  <si>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</si>
  <si>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</si>
  <si>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</si>
  <si>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</si>
  <si>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</si>
  <si>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</si>
  <si>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</si>
  <si>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</si>
  <si>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</si>
  <si>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</si>
  <si>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</si>
  <si>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</si>
  <si>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</si>
  <si>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</si>
  <si>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</si>
  <si>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</si>
  <si>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</si>
  <si>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</si>
  <si>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</si>
  <si>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</si>
  <si>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</si>
  <si>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</si>
  <si>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</si>
  <si>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</si>
  <si>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</si>
  <si>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</si>
  <si>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</si>
  <si>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</si>
  <si>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</si>
  <si>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</si>
  <si>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</si>
  <si>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</si>
  <si>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</si>
  <si>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</si>
  <si>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</si>
  <si>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</si>
  <si>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</si>
  <si>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</si>
  <si>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</si>
  <si>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</si>
  <si>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</si>
  <si>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</si>
  <si>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</si>
  <si>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</si>
  <si>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</si>
  <si>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</si>
  <si>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</si>
  <si>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</si>
  <si>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</si>
  <si>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</si>
  <si>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</si>
  <si>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</si>
  <si>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</si>
  <si>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</si>
  <si>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</si>
  <si>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</si>
  <si>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</si>
  <si>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</si>
  <si>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</si>
  <si>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</si>
  <si>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</si>
  <si>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</si>
  <si>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</si>
  <si>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</si>
  <si>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</si>
  <si>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</si>
  <si>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</si>
  <si>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</si>
  <si>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</si>
  <si>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</si>
  <si>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</si>
  <si>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</si>
  <si>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</si>
  <si>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</si>
  <si>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</si>
  <si>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</si>
  <si>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</si>
  <si>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</si>
  <si>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</si>
  <si>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</si>
  <si>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</si>
  <si>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</si>
  <si>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</si>
  <si>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</si>
  <si>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</si>
  <si>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</si>
  <si>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</si>
  <si>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</si>
  <si>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</si>
  <si>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</si>
  <si>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</si>
  <si>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</si>
  <si>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</si>
  <si>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</si>
  <si>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</si>
  <si>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</si>
  <si>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</si>
  <si>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</si>
  <si>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</si>
  <si>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</si>
  <si>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</si>
  <si>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</si>
  <si>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</si>
  <si>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</si>
  <si>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</si>
  <si>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</si>
  <si>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</si>
  <si>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</si>
  <si>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</si>
  <si>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</si>
  <si>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</si>
  <si>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</si>
  <si>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</si>
  <si>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</si>
  <si>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</si>
  <si>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</si>
  <si>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</si>
  <si>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</si>
  <si>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</si>
  <si>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</si>
  <si>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</si>
  <si>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</si>
  <si>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</si>
  <si>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</si>
  <si>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</si>
  <si>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</si>
  <si>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</si>
  <si>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</si>
  <si>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</si>
  <si>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</si>
  <si>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</si>
  <si>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</si>
  <si>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</si>
  <si>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</si>
  <si>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</si>
  <si>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</si>
  <si>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</si>
  <si>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</si>
  <si>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</si>
  <si>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</si>
  <si>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</si>
  <si>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</si>
  <si>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</si>
  <si>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</si>
  <si>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</si>
  <si>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</si>
  <si>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</si>
  <si>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</si>
  <si>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</si>
  <si>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</si>
  <si>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</si>
  <si>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</si>
  <si>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</si>
  <si>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</si>
  <si>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</si>
  <si>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</si>
  <si>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</si>
  <si>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</si>
  <si>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</si>
  <si>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</si>
  <si>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</si>
  <si>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</si>
  <si>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</si>
  <si>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</si>
  <si>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</si>
  <si>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</si>
  <si>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</si>
  <si>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</si>
  <si>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</si>
  <si>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</si>
  <si>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</si>
  <si>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</si>
  <si>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</si>
  <si>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</si>
  <si>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</si>
  <si>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</si>
  <si>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</si>
  <si>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</si>
  <si>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</si>
  <si>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</si>
  <si>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</si>
  <si>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</si>
  <si>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</si>
  <si>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</si>
  <si>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</si>
  <si>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</si>
  <si>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</si>
  <si>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</si>
  <si>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</si>
  <si>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</si>
  <si>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</si>
  <si>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</si>
  <si>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</si>
  <si>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</si>
  <si>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</si>
  <si>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</si>
  <si>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</si>
  <si>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</si>
  <si>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</si>
  <si>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</si>
  <si>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</si>
  <si>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</si>
  <si>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</si>
  <si>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</si>
  <si>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</si>
  <si>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</si>
  <si>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</si>
  <si>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</si>
  <si>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</si>
  <si>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</si>
  <si>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</si>
  <si>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</si>
  <si>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</si>
  <si>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</si>
  <si>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</si>
  <si>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</si>
  <si>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</si>
  <si>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</si>
  <si>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</si>
  <si>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</si>
  <si>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</si>
  <si>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</si>
  <si>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</si>
  <si>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</si>
  <si>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</si>
  <si>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</si>
  <si>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</si>
  <si>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</si>
  <si>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</si>
  <si>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</si>
  <si>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</si>
  <si>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</si>
  <si>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</si>
  <si>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</si>
  <si>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</si>
  <si>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</si>
  <si>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</si>
  <si>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</si>
  <si>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</si>
  <si>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</si>
  <si>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</si>
  <si>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</si>
  <si>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</si>
  <si>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</si>
  <si>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</si>
  <si>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</si>
  <si>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</si>
  <si>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</si>
  <si>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</si>
  <si>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</si>
  <si>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</si>
  <si>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</si>
  <si>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</si>
  <si>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</si>
  <si>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</si>
  <si>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</si>
  <si>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</si>
  <si>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</si>
  <si>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</si>
  <si>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</si>
  <si>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</si>
  <si>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</si>
  <si>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</si>
  <si>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</si>
  <si>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</si>
  <si>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</si>
  <si>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</si>
  <si>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</si>
  <si>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</si>
  <si>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</si>
  <si>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</si>
  <si>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</si>
  <si>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</si>
  <si>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</si>
  <si>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</si>
  <si>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</si>
  <si>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</si>
  <si>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</si>
  <si>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</si>
  <si>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</si>
  <si>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</si>
  <si>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</si>
  <si>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</si>
  <si>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</si>
  <si>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</si>
  <si>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</si>
  <si>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</si>
  <si>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</si>
  <si>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</si>
  <si>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</si>
  <si>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</si>
  <si>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</si>
  <si>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</si>
  <si>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</si>
  <si>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</si>
  <si>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</si>
  <si>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</si>
  <si>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</si>
  <si>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</si>
  <si>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</si>
  <si>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</si>
  <si>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</si>
  <si>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</si>
  <si>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</si>
  <si>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</si>
  <si>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</si>
  <si>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</si>
  <si>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</si>
  <si>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</si>
  <si>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</si>
  <si>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</si>
  <si>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</si>
  <si>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</si>
  <si>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</si>
  <si>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</si>
  <si>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</si>
  <si>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</si>
  <si>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</si>
  <si>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</si>
  <si>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</si>
  <si>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</si>
  <si>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</si>
  <si>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</si>
  <si>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</si>
  <si>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</si>
  <si>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</si>
  <si>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</si>
  <si>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</si>
  <si>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</si>
  <si>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</si>
  <si>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</si>
  <si>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</si>
  <si>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</si>
  <si>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</si>
  <si>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</si>
  <si>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</si>
  <si>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</si>
  <si>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</si>
  <si>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</si>
  <si>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</si>
  <si>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</si>
  <si>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</si>
  <si>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</si>
  <si>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</si>
  <si>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</si>
  <si>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</si>
  <si>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</si>
  <si>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</si>
  <si>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</si>
  <si>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</si>
  <si>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</si>
  <si>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</si>
  <si>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</si>
  <si>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</si>
  <si>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</si>
  <si>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</si>
  <si>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</si>
  <si>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</si>
  <si>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</si>
  <si>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</si>
  <si>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</si>
  <si>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</si>
  <si>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</si>
  <si>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</si>
  <si>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</si>
  <si>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</si>
  <si>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</si>
  <si>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</si>
  <si>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</si>
  <si>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</si>
  <si>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</si>
  <si>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</si>
  <si>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</si>
  <si>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</si>
  <si>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</si>
  <si>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</si>
  <si>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</si>
  <si>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</si>
  <si>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</si>
  <si>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</si>
  <si>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</si>
  <si>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</si>
  <si>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</si>
  <si>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</si>
  <si>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</si>
  <si>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</si>
  <si>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</si>
  <si>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</si>
  <si>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</si>
  <si>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</si>
  <si>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</si>
  <si>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</si>
  <si>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</si>
  <si>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</si>
  <si>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</si>
  <si>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</si>
  <si>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</si>
  <si>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</si>
  <si>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</si>
  <si>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</si>
  <si>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</si>
  <si>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</si>
  <si>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</si>
  <si>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</si>
  <si>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</si>
  <si>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</si>
  <si>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</si>
  <si>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</si>
  <si>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</si>
  <si>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</si>
  <si>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</si>
  <si>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</si>
  <si>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</si>
  <si>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</si>
  <si>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</si>
  <si>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</si>
  <si>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</si>
  <si>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</si>
  <si>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</si>
  <si>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</si>
  <si>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</si>
  <si>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</si>
  <si>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</si>
  <si>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</si>
  <si>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</si>
  <si>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</si>
  <si>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</si>
  <si>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</si>
  <si>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</si>
  <si>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</si>
  <si>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</si>
  <si>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</si>
  <si>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</si>
  <si>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</si>
  <si>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</si>
  <si>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</si>
  <si>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</si>
  <si>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</si>
  <si>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</si>
  <si>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</si>
  <si>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</si>
  <si>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</si>
  <si>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</si>
  <si>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</si>
  <si>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</si>
  <si>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</si>
  <si>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</si>
  <si>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</si>
  <si>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</si>
  <si>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</si>
  <si>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</si>
  <si>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</si>
  <si>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</si>
  <si>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</si>
  <si>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</si>
  <si>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</si>
  <si>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</si>
  <si>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</si>
  <si>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</si>
  <si>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</si>
  <si>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</si>
  <si>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</si>
  <si>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</si>
  <si>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</si>
  <si>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</si>
  <si>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</si>
  <si>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</si>
  <si>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</si>
  <si>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</si>
  <si>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</si>
  <si>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</si>
  <si>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</si>
  <si>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</si>
  <si>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</si>
  <si>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</si>
  <si>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</si>
  <si>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</si>
  <si>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</si>
  <si>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</si>
  <si>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</si>
  <si>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</si>
  <si>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</si>
  <si>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</si>
  <si>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</si>
  <si>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</si>
  <si>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</si>
  <si>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</si>
  <si>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</si>
  <si>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</si>
  <si>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</si>
  <si>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</si>
  <si>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</si>
  <si>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</si>
  <si>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</si>
  <si>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</si>
  <si>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</si>
  <si>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</si>
  <si>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</si>
  <si>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</si>
  <si>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</si>
  <si>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</si>
  <si>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</si>
  <si>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</si>
  <si>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</si>
  <si>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</si>
  <si>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</si>
  <si>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</si>
  <si>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</si>
  <si>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</si>
  <si>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</si>
  <si>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</si>
  <si>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</si>
  <si>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</si>
  <si>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</si>
  <si>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</si>
  <si>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</si>
  <si>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</si>
  <si>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</si>
  <si>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</si>
  <si>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</si>
  <si>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</si>
  <si>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</si>
  <si>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</si>
  <si>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</si>
  <si>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</si>
  <si>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</si>
  <si>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</si>
  <si>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</si>
  <si>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</si>
  <si>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</si>
  <si>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</si>
  <si>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</si>
  <si>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</si>
  <si>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</si>
  <si>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</si>
  <si>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</si>
  <si>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</si>
  <si>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</si>
  <si>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</si>
  <si>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</si>
  <si>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</si>
  <si>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</si>
  <si>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</si>
  <si>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</si>
  <si>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</si>
  <si>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</si>
  <si>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</si>
  <si>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</si>
  <si>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</si>
  <si>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</si>
  <si>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</si>
  <si>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</si>
  <si>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</si>
  <si>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</si>
  <si>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</si>
  <si>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</si>
  <si>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</si>
  <si>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</si>
  <si>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</si>
  <si>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</si>
  <si>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</si>
  <si>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</si>
  <si>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</si>
  <si>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</si>
  <si>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</si>
  <si>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</si>
  <si>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</si>
  <si>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</si>
  <si>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</si>
  <si>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</si>
  <si>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</si>
  <si>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</si>
  <si>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</si>
  <si>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</si>
  <si>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</si>
  <si>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</si>
  <si>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</si>
  <si>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</si>
  <si>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</si>
  <si>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</si>
  <si>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</si>
  <si>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</si>
  <si>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</si>
  <si>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</si>
  <si>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</si>
  <si>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</si>
  <si>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</si>
  <si>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</si>
  <si>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</si>
  <si>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</si>
  <si>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</si>
  <si>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</si>
  <si>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</si>
  <si>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</si>
  <si>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</si>
  <si>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</si>
  <si>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</si>
  <si>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</si>
  <si>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</si>
  <si>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</si>
  <si>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</si>
  <si>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</si>
  <si>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</si>
  <si>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</si>
  <si>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</si>
  <si>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</si>
  <si>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</si>
  <si>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</si>
  <si>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</si>
  <si>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</si>
  <si>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</si>
  <si>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</si>
  <si>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</si>
  <si>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</si>
  <si>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</si>
  <si>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</si>
  <si>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</si>
  <si>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</si>
  <si>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</si>
  <si>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</si>
  <si>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</si>
  <si>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</si>
  <si>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</si>
  <si>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</si>
  <si>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</si>
  <si>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</si>
  <si>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</si>
  <si>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</si>
  <si>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</si>
  <si>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</si>
  <si>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</si>
  <si>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</si>
  <si>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</si>
  <si>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</si>
  <si>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</si>
  <si>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</si>
  <si>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</si>
  <si>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</si>
  <si>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</si>
  <si>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</si>
  <si>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</si>
  <si>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</si>
  <si>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</si>
  <si>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</si>
  <si>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</si>
  <si>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</si>
  <si>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</si>
  <si>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</si>
  <si>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</si>
  <si>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</si>
  <si>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</si>
  <si>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</si>
  <si>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</si>
  <si>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</si>
  <si>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</si>
  <si>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</si>
  <si>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</si>
  <si>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</si>
  <si>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</si>
  <si>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</si>
  <si>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</si>
  <si>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</si>
  <si>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</si>
  <si>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</si>
  <si>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</si>
  <si>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</si>
  <si>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</si>
  <si>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</si>
  <si>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</si>
  <si>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</si>
  <si>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</si>
  <si>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</si>
  <si>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</si>
  <si>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</si>
  <si>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</si>
  <si>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</si>
  <si>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</si>
  <si>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</si>
  <si>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</si>
  <si>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</si>
  <si>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</si>
  <si>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</si>
  <si>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</si>
  <si>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</si>
  <si>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</si>
  <si>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</si>
  <si>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</si>
  <si>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</si>
  <si>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</si>
  <si>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</si>
  <si>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</si>
  <si>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</si>
  <si>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</si>
  <si>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</si>
  <si>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</si>
  <si>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</si>
  <si>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</si>
  <si>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</si>
  <si>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</si>
  <si>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</si>
  <si>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</si>
  <si>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</si>
  <si>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</si>
  <si>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</si>
  <si>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</si>
  <si>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</si>
  <si>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</si>
  <si>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</si>
  <si>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</si>
  <si>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</si>
  <si>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</si>
  <si>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</si>
  <si>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</si>
  <si>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</si>
  <si>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</si>
  <si>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</si>
  <si>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</si>
  <si>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</si>
  <si>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</si>
  <si>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</si>
  <si>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</si>
  <si>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</si>
  <si>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</si>
  <si>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</si>
  <si>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</si>
  <si>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</si>
  <si>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</si>
  <si>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</si>
  <si>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</si>
  <si>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</si>
  <si>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</si>
  <si>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</si>
  <si>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</si>
  <si>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</si>
  <si>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</si>
  <si>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</si>
  <si>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</si>
  <si>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</si>
  <si>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</si>
  <si>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</si>
  <si>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</si>
  <si>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</si>
  <si>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</si>
  <si>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</si>
  <si>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</si>
  <si>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</si>
  <si>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</si>
  <si>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</si>
  <si>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</si>
  <si>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</si>
  <si>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</si>
  <si>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</si>
  <si>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</si>
  <si>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</si>
  <si>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</si>
  <si>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</si>
  <si>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</si>
  <si>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</si>
  <si>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</si>
  <si>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</si>
  <si>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</si>
  <si>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</si>
  <si>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</si>
  <si>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</si>
  <si>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</si>
  <si>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</si>
  <si>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</si>
  <si>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</si>
  <si>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</si>
  <si>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</si>
  <si>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</si>
  <si>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</si>
  <si>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</si>
  <si>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</si>
  <si>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</si>
  <si>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</si>
  <si>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</si>
  <si>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</si>
  <si>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</si>
  <si>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</si>
  <si>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</si>
  <si>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</si>
  <si>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</si>
  <si>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</si>
  <si>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</si>
  <si>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</si>
  <si>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</si>
  <si>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</si>
  <si>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</si>
  <si>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</si>
  <si>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</si>
  <si>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</si>
  <si>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</si>
  <si>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</si>
  <si>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</si>
  <si>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</si>
  <si>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</si>
  <si>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</si>
  <si>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</si>
  <si>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</si>
  <si>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</si>
  <si>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</si>
  <si>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</si>
  <si>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</si>
  <si>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</si>
  <si>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</si>
  <si>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</si>
  <si>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</si>
  <si>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</si>
  <si>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</si>
  <si>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</si>
  <si>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</si>
  <si>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</si>
  <si>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</si>
  <si>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</si>
  <si>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</si>
  <si>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</si>
  <si>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</si>
  <si>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</si>
  <si>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</si>
  <si>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</si>
  <si>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</si>
  <si>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</si>
  <si>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</si>
  <si>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</si>
  <si>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</si>
  <si>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</si>
  <si>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</si>
  <si>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</si>
  <si>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</si>
  <si>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</si>
  <si>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</si>
  <si>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</si>
  <si>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</si>
  <si>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</si>
  <si>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</si>
  <si>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</si>
  <si>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</si>
  <si>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</si>
  <si>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</si>
  <si>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</si>
  <si>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</si>
  <si>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</si>
  <si>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</si>
  <si>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</si>
  <si>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</si>
  <si>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</si>
  <si>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</si>
  <si>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</si>
  <si>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</si>
  <si>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</si>
  <si>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</si>
  <si>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</si>
  <si>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</si>
  <si>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</si>
  <si>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</si>
  <si>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</si>
  <si>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</si>
  <si>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</si>
  <si>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</si>
  <si>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</si>
  <si>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</si>
  <si>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</si>
  <si>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</si>
  <si>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</si>
  <si>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</si>
  <si>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</si>
  <si>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</si>
  <si>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</si>
  <si>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</si>
  <si>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</si>
  <si>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</si>
  <si>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</si>
  <si>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</si>
  <si>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</si>
  <si>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</si>
  <si>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</si>
  <si>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</si>
  <si>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</si>
  <si>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</si>
  <si>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</si>
  <si>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</si>
  <si>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</si>
  <si>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</si>
  <si>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</si>
  <si>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</si>
  <si>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</si>
  <si>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</si>
  <si>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</si>
  <si>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</si>
  <si>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</si>
  <si>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</si>
  <si>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</si>
  <si>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</si>
  <si>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</si>
  <si>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</si>
  <si>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</si>
  <si>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</si>
  <si>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</si>
  <si>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</si>
  <si>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</si>
  <si>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</si>
  <si>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</si>
  <si>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</si>
  <si>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</si>
  <si>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</si>
  <si>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</si>
  <si>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</si>
  <si>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</si>
  <si>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</si>
  <si>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</si>
  <si>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</si>
  <si>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</si>
  <si>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</si>
  <si>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</si>
  <si>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</si>
  <si>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</si>
  <si>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</si>
  <si>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</si>
  <si>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</si>
  <si>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</si>
  <si>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</si>
  <si>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</si>
  <si>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</si>
  <si>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</si>
  <si>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</si>
  <si>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</si>
  <si>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</si>
  <si>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</si>
  <si>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</si>
  <si>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</si>
  <si>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</si>
  <si>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</si>
  <si>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</si>
  <si>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</si>
  <si>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</si>
  <si>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</si>
  <si>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</si>
  <si>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</si>
  <si>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</si>
  <si>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</si>
  <si>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</si>
  <si>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</si>
  <si>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</si>
  <si>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</si>
  <si>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</si>
  <si>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</si>
  <si>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</si>
  <si>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</si>
  <si>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</si>
  <si>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</si>
  <si>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</si>
  <si>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</si>
  <si>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</si>
  <si>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</si>
  <si>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</si>
  <si>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</si>
  <si>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</si>
  <si>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</si>
  <si>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</si>
  <si>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</si>
  <si>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</si>
  <si>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</si>
  <si>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</si>
  <si>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</si>
  <si>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</si>
  <si>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</si>
  <si>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</si>
  <si>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</si>
  <si>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</si>
  <si>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</si>
  <si>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</si>
  <si>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</si>
  <si>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</si>
  <si>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</si>
  <si>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</si>
  <si>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</si>
  <si>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</si>
  <si>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</si>
  <si>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</si>
  <si>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</si>
  <si>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</si>
  <si>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</si>
  <si>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</si>
  <si>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</si>
  <si>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</si>
  <si>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</si>
  <si>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</si>
  <si>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</si>
  <si>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</si>
  <si>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</si>
  <si>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</si>
  <si>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</si>
  <si>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</si>
  <si>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</si>
  <si>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</si>
  <si>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</si>
  <si>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</si>
  <si>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</si>
  <si>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</si>
  <si>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</si>
  <si>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</si>
  <si>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</si>
  <si>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</si>
  <si>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</si>
  <si>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</si>
  <si>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</si>
  <si>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</si>
  <si>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</si>
  <si>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</si>
  <si>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</si>
  <si>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</si>
  <si>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</si>
  <si>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</si>
  <si>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</si>
  <si>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</si>
  <si>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</si>
  <si>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</si>
  <si>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</si>
  <si>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</si>
  <si>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</si>
  <si>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</si>
  <si>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</si>
  <si>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</si>
  <si>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</si>
  <si>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</si>
  <si>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</si>
  <si>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</si>
  <si>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</si>
  <si>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</si>
  <si>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</si>
  <si>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</si>
  <si>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</si>
  <si>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</si>
  <si>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</si>
  <si>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</si>
  <si>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</si>
  <si>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</si>
  <si>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</si>
  <si>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</si>
  <si>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</si>
  <si>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</si>
  <si>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</si>
  <si>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</si>
  <si>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</si>
  <si>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</si>
  <si>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</si>
  <si>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</si>
  <si>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</si>
  <si>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</si>
  <si>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</si>
  <si>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</si>
  <si>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</si>
  <si>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</si>
  <si>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</si>
  <si>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</si>
  <si>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</si>
  <si>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</si>
  <si>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</si>
  <si>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</si>
  <si>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</si>
  <si>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</si>
  <si>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</si>
  <si>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</si>
  <si>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</si>
  <si>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</si>
  <si>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</si>
  <si>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</si>
  <si>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</si>
  <si>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</si>
  <si>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</si>
  <si>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</si>
  <si>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</si>
  <si>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</si>
  <si>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</si>
  <si>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</si>
  <si>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</si>
  <si>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</si>
  <si>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</si>
  <si>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</si>
  <si>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</si>
  <si>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</si>
  <si>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</si>
  <si>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</si>
  <si>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</si>
  <si>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</si>
  <si>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</si>
  <si>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</si>
  <si>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</si>
  <si>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</si>
  <si>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</si>
  <si>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</si>
  <si>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</si>
  <si>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</si>
  <si>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</si>
  <si>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</si>
  <si>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</si>
  <si>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</si>
  <si>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</si>
  <si>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</si>
  <si>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</si>
  <si>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</si>
  <si>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</si>
  <si>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</si>
  <si>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</si>
  <si>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</si>
  <si>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</si>
  <si>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</si>
  <si>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</si>
  <si>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</si>
  <si>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</si>
  <si>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</si>
  <si>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</si>
  <si>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</si>
  <si>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</si>
  <si>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</si>
  <si>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</si>
  <si>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</si>
  <si>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</si>
  <si>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</si>
  <si>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</si>
  <si>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</si>
  <si>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</si>
  <si>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</si>
  <si>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</si>
  <si>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</si>
  <si>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</si>
  <si>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</si>
  <si>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</si>
  <si>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</si>
  <si>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</si>
  <si>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</si>
  <si>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</si>
  <si>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</si>
  <si>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</si>
  <si>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</si>
  <si>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</si>
  <si>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</si>
  <si>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</si>
  <si>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</si>
  <si>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</si>
  <si>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</si>
  <si>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</si>
  <si>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</si>
  <si>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</si>
  <si>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</si>
  <si>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</si>
  <si>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</si>
  <si>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</si>
  <si>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</si>
  <si>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</si>
  <si>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</si>
  <si>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</si>
  <si>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</si>
  <si>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</si>
  <si>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</si>
  <si>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</si>
  <si>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</si>
  <si>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</si>
  <si>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</si>
  <si>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</si>
  <si>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</si>
  <si>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</si>
  <si>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</si>
  <si>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</si>
  <si>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</si>
  <si>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</si>
  <si>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</si>
  <si>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</si>
  <si>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</si>
  <si>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</si>
  <si>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</si>
  <si>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</si>
  <si>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</si>
  <si>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</si>
  <si>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</si>
  <si>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</si>
  <si>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</si>
  <si>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</si>
  <si>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</si>
  <si>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</si>
  <si>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</si>
  <si>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</si>
  <si>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</si>
  <si>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</si>
  <si>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</si>
  <si>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</si>
  <si>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</si>
  <si>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</si>
  <si>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</si>
  <si>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</si>
  <si>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</si>
  <si>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</si>
  <si>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</si>
  <si>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</si>
  <si>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</si>
  <si>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</si>
  <si>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</si>
  <si>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</si>
  <si>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</si>
  <si>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</si>
  <si>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</si>
  <si>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</si>
  <si>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</si>
  <si>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</si>
  <si>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</si>
  <si>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</si>
  <si>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</si>
  <si>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</si>
  <si>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</si>
  <si>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</si>
  <si>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</si>
  <si>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</si>
  <si>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</si>
  <si>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</si>
  <si>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</si>
  <si>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</si>
  <si>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</si>
  <si>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</si>
  <si>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</si>
  <si>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</si>
  <si>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</si>
  <si>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</si>
  <si>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</si>
  <si>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</si>
  <si>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</si>
  <si>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</si>
  <si>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</si>
  <si>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</si>
  <si>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</si>
  <si>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</si>
  <si>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</si>
  <si>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</si>
  <si>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</si>
  <si>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</si>
  <si>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</si>
  <si>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</si>
  <si>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</si>
  <si>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</si>
  <si>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</si>
  <si>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</si>
  <si>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</si>
  <si>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</si>
  <si>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</si>
  <si>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</si>
  <si>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</si>
  <si>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</si>
  <si>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</si>
  <si>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</si>
  <si>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</si>
  <si>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</si>
  <si>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</si>
  <si>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</si>
  <si>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</si>
  <si>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</si>
  <si>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</si>
  <si>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</si>
  <si>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</si>
  <si>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</si>
  <si>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</si>
  <si>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</si>
  <si>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</si>
  <si>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</si>
  <si>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</si>
  <si>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</si>
  <si>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</si>
  <si>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</si>
  <si>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</si>
  <si>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</si>
  <si>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</si>
  <si>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</si>
  <si>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</si>
  <si>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</si>
  <si>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</si>
  <si>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</si>
  <si>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</si>
  <si>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</si>
  <si>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</si>
  <si>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</si>
  <si>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</si>
  <si>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</si>
  <si>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</si>
  <si>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</si>
  <si>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</si>
  <si>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</si>
  <si>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</si>
  <si>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</si>
  <si>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</si>
  <si>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</si>
  <si>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</si>
  <si>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</si>
  <si>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</si>
  <si>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</si>
  <si>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</si>
  <si>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</si>
  <si>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</si>
  <si>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</si>
  <si>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</si>
  <si>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</si>
  <si>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</si>
  <si>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</si>
  <si>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</si>
  <si>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</si>
  <si>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</si>
  <si>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</si>
  <si>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</si>
  <si>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</si>
  <si>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</si>
  <si>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</si>
  <si>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</si>
  <si>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</si>
  <si>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</si>
  <si>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</si>
  <si>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</si>
  <si>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</si>
  <si>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</si>
  <si>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</si>
  <si>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</si>
  <si>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</si>
  <si>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</si>
  <si>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</si>
  <si>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</si>
  <si>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</si>
  <si>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</si>
  <si>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</si>
  <si>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</si>
  <si>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</si>
  <si>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</si>
  <si>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</si>
  <si>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</si>
  <si>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</si>
  <si>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</si>
  <si>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</si>
  <si>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</si>
  <si>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</si>
  <si>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</si>
  <si>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</si>
  <si>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</si>
  <si>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</si>
  <si>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</si>
  <si>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</si>
  <si>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</si>
  <si>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</si>
  <si>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</si>
  <si>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</si>
  <si>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</si>
  <si>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</si>
  <si>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</si>
  <si>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</si>
  <si>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</si>
  <si>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</si>
  <si>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</si>
  <si>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</si>
  <si>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</si>
  <si>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</si>
  <si>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</si>
  <si>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</si>
  <si>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</si>
  <si>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</si>
  <si>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</si>
  <si>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</si>
  <si>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</si>
  <si>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</si>
  <si>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</si>
  <si>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</si>
  <si>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</si>
  <si>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</si>
  <si>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</si>
  <si>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</si>
  <si>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</si>
  <si>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</si>
  <si>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</si>
  <si>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</si>
  <si>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</si>
  <si>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</si>
  <si>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</si>
  <si>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</si>
  <si>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</si>
  <si>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</si>
  <si>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</si>
  <si>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</si>
  <si>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</si>
  <si>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</si>
  <si>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</si>
  <si>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</si>
  <si>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</si>
  <si>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</si>
  <si>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</si>
  <si>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</si>
  <si>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</si>
  <si>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</si>
  <si>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</si>
  <si>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</si>
  <si>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</si>
  <si>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</si>
  <si>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</si>
  <si>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</si>
  <si>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</si>
  <si>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</si>
  <si>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</si>
  <si>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</si>
  <si>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</si>
  <si>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</si>
  <si>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</si>
  <si>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</si>
  <si>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</si>
  <si>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</si>
  <si>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</si>
  <si>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</si>
  <si>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</si>
  <si>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</si>
  <si>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</si>
  <si>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</si>
  <si>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</si>
  <si>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</si>
  <si>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</si>
  <si>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</si>
  <si>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</si>
  <si>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</si>
  <si>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</si>
  <si>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</si>
  <si>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</si>
  <si>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</si>
  <si>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</si>
  <si>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</si>
  <si>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</si>
  <si>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</si>
  <si>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</si>
  <si>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</si>
  <si>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</si>
  <si>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</si>
  <si>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</si>
  <si>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</si>
  <si>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</si>
  <si>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</si>
  <si>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</si>
  <si>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</si>
  <si>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</si>
  <si>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</si>
  <si>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</si>
  <si>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</si>
  <si>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</si>
  <si>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</si>
  <si>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</si>
  <si>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</si>
  <si>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</si>
  <si>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</si>
  <si>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</si>
  <si>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</si>
  <si>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</si>
  <si>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</si>
  <si>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</si>
  <si>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</si>
  <si>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</si>
  <si>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</si>
  <si>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</si>
  <si>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</si>
  <si>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</si>
  <si>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</si>
  <si>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</si>
  <si>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</si>
  <si>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</si>
  <si>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</si>
  <si>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</si>
  <si>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</si>
  <si>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</si>
  <si>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</si>
  <si>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</si>
  <si>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</si>
  <si>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</si>
  <si>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</si>
  <si>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</si>
  <si>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</si>
  <si>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</si>
  <si>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</si>
  <si>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</si>
  <si>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</si>
  <si>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</si>
  <si>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</si>
  <si>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</si>
  <si>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</si>
  <si>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</si>
  <si>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</si>
  <si>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</si>
  <si>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</si>
  <si>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</si>
  <si>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</si>
  <si>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</si>
  <si>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</si>
  <si>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</si>
  <si>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</si>
  <si>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</si>
  <si>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</si>
  <si>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</si>
  <si>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</si>
  <si>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</si>
  <si>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</si>
  <si>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</si>
  <si>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</si>
  <si>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</si>
  <si>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</si>
  <si>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</si>
  <si>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</si>
  <si>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</si>
  <si>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</si>
  <si>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</si>
  <si>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</si>
  <si>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</si>
  <si>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</si>
  <si>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</si>
  <si>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</si>
  <si>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</si>
  <si>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</si>
  <si>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</si>
  <si>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</si>
  <si>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</si>
  <si>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</si>
  <si>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</si>
  <si>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</si>
  <si>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</si>
  <si>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</si>
  <si>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</si>
  <si>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</si>
  <si>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</si>
  <si>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</si>
  <si>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</si>
  <si>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</si>
  <si>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</si>
  <si>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</si>
  <si>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</si>
  <si>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</si>
  <si>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</si>
  <si>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</si>
  <si>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</si>
  <si>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</si>
  <si>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</si>
  <si>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</si>
  <si>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</si>
  <si>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</si>
  <si>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</si>
  <si>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</si>
  <si>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</si>
  <si>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</si>
  <si>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</si>
  <si>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</si>
  <si>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</si>
  <si>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</si>
  <si>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</si>
  <si>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</si>
  <si>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</si>
  <si>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</si>
  <si>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</si>
  <si>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</si>
  <si>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</si>
  <si>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</si>
  <si>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</si>
  <si>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</si>
  <si>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</si>
  <si>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</si>
  <si>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</si>
  <si>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</si>
  <si>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</si>
  <si>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</si>
  <si>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</si>
  <si>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</si>
  <si>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</si>
  <si>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</si>
  <si>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</si>
  <si>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</si>
  <si>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</si>
  <si>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</si>
  <si>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</si>
  <si>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</si>
  <si>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</si>
  <si>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</si>
  <si>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</si>
  <si>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</si>
  <si>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</si>
  <si>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</si>
  <si>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</si>
  <si>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</si>
  <si>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</si>
  <si>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</si>
  <si>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</si>
  <si>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</si>
  <si>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</si>
  <si>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</si>
  <si>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</si>
  <si>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</si>
  <si>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</si>
  <si>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</si>
  <si>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</si>
  <si>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</si>
  <si>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</si>
  <si>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</si>
  <si>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</si>
  <si>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</si>
  <si>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</si>
  <si>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</si>
  <si>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</si>
  <si>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</si>
  <si>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</si>
  <si>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</si>
  <si>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</si>
  <si>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</si>
  <si>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</si>
  <si>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</si>
  <si>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</si>
  <si>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</si>
  <si>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</si>
  <si>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</si>
  <si>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</si>
  <si>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</si>
  <si>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</si>
  <si>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</si>
  <si>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</si>
  <si>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</si>
  <si>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</si>
  <si>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</si>
  <si>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</si>
  <si>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</si>
  <si>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</si>
  <si>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</si>
  <si>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</si>
  <si>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</si>
  <si>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</si>
  <si>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</si>
  <si>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</si>
  <si>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</si>
  <si>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</si>
  <si>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</si>
  <si>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</si>
  <si>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</si>
  <si>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</si>
  <si>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</si>
  <si>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</si>
  <si>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</si>
  <si>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</si>
  <si>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</si>
  <si>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</si>
  <si>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</si>
  <si>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</si>
  <si>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</si>
  <si>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</si>
  <si>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</si>
  <si>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</si>
  <si>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</si>
  <si>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</si>
  <si>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</si>
  <si>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</si>
  <si>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</si>
  <si>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</si>
  <si>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</si>
  <si>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</si>
  <si>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</si>
  <si>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</si>
  <si>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</si>
  <si>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</si>
  <si>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</si>
  <si>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</si>
  <si>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</si>
  <si>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</si>
  <si>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</si>
  <si>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</si>
  <si>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</si>
  <si>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</si>
  <si>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</si>
  <si>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</si>
  <si>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</si>
  <si>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</si>
  <si>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</si>
  <si>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</si>
  <si>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</si>
  <si>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</si>
  <si>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</si>
  <si>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</si>
  <si>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</si>
  <si>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</si>
  <si>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</si>
  <si>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</si>
  <si>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</si>
  <si>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</si>
  <si>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</si>
  <si>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</si>
  <si>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</si>
  <si>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</si>
  <si>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</si>
  <si>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</si>
  <si>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</si>
  <si>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</si>
  <si>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</si>
  <si>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</si>
  <si>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</si>
  <si>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</si>
  <si>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</si>
  <si>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</si>
  <si>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</si>
  <si>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</si>
  <si>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</si>
  <si>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</si>
  <si>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</si>
  <si>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</si>
  <si>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</si>
  <si>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</si>
  <si>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</si>
  <si>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</si>
  <si>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</si>
  <si>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</si>
  <si>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</si>
  <si>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</si>
  <si>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</si>
  <si>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</si>
  <si>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</si>
  <si>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</si>
  <si>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</si>
  <si>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</si>
  <si>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</si>
  <si>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</si>
  <si>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</si>
  <si>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</si>
  <si>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</si>
  <si>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</si>
  <si>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</si>
  <si>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</si>
  <si>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</si>
  <si>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</si>
  <si>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</si>
  <si>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</si>
  <si>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</si>
  <si>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</si>
  <si>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</si>
  <si>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</si>
  <si>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</si>
  <si>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</si>
  <si>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</si>
  <si>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</si>
  <si>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</si>
  <si>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</si>
  <si>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</si>
  <si>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</si>
  <si>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</si>
  <si>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</si>
  <si>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</si>
  <si>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</si>
  <si>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</si>
  <si>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</si>
  <si>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</si>
  <si>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</si>
  <si>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</si>
  <si>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</si>
  <si>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</si>
  <si>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</si>
  <si>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</si>
  <si>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</si>
  <si>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</si>
  <si>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</si>
  <si>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</si>
  <si>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</si>
  <si>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</si>
  <si>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</si>
  <si>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</si>
  <si>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</si>
  <si>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</si>
  <si>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</si>
  <si>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</si>
  <si>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</si>
  <si>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</si>
  <si>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</si>
  <si>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</si>
  <si>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</si>
  <si>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</si>
  <si>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</si>
  <si>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</si>
  <si>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</si>
  <si>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</si>
  <si>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</si>
  <si>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</si>
  <si>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</si>
  <si>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</si>
  <si>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</si>
  <si>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</si>
  <si>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</si>
  <si>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</si>
  <si>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</si>
  <si>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</si>
  <si>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</si>
  <si>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</si>
  <si>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</si>
  <si>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</si>
  <si>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</si>
  <si>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</si>
  <si>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</si>
  <si>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</si>
  <si>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</si>
  <si>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</si>
  <si>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</si>
  <si>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</si>
  <si>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</si>
  <si>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</si>
  <si>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</si>
  <si>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</si>
  <si>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</si>
  <si>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</si>
  <si>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</si>
  <si>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</si>
  <si>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</si>
  <si>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</si>
  <si>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</si>
  <si>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</si>
  <si>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</si>
  <si>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</si>
  <si>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</si>
  <si>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</si>
  <si>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</si>
  <si>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</si>
  <si>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</si>
  <si>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</si>
  <si>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</si>
  <si>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</si>
  <si>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</si>
  <si>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</si>
  <si>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</si>
  <si>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</si>
  <si>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</si>
  <si>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</si>
  <si>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</si>
  <si>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</si>
  <si>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</si>
  <si>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</si>
  <si>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</si>
  <si>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</si>
  <si>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</si>
  <si>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</si>
  <si>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</si>
  <si>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</si>
  <si>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</si>
  <si>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</si>
  <si>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</si>
  <si>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</si>
  <si>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</si>
  <si>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</si>
  <si>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</si>
  <si>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</si>
  <si>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</si>
  <si>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</si>
  <si>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</si>
  <si>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</si>
  <si>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</si>
  <si>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</si>
  <si>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</si>
  <si>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</si>
  <si>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</si>
  <si>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</si>
  <si>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</si>
  <si>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</si>
  <si>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</si>
  <si>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</si>
  <si>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</si>
  <si>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</si>
  <si>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</si>
  <si>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</si>
  <si>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</si>
  <si>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</si>
  <si>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</si>
  <si>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</si>
  <si>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</si>
  <si>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</si>
  <si>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</si>
  <si>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</si>
  <si>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</si>
  <si>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</si>
  <si>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</si>
  <si>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</si>
  <si>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</si>
  <si>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</si>
  <si>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</si>
  <si>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</si>
  <si>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</si>
  <si>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</si>
  <si>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</si>
  <si>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</si>
  <si>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</si>
  <si>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</si>
  <si>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</si>
  <si>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</si>
  <si>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</si>
  <si>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</si>
  <si>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</si>
  <si>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</si>
  <si>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</si>
  <si>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</si>
  <si>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</si>
  <si>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</si>
  <si>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</si>
  <si>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</si>
  <si>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</si>
  <si>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</si>
  <si>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</si>
  <si>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</si>
  <si>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</si>
  <si>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</si>
  <si>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</si>
  <si>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</si>
  <si>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</si>
  <si>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</si>
  <si>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</si>
  <si>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</si>
  <si>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</si>
  <si>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</si>
  <si>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</si>
  <si>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</si>
  <si>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</si>
  <si>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</si>
  <si>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</si>
  <si>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</si>
  <si>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</si>
  <si>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</si>
  <si>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</si>
  <si>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</si>
  <si>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</si>
  <si>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</si>
  <si>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</si>
  <si>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</si>
  <si>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</si>
  <si>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</si>
  <si>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</si>
  <si>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</si>
  <si>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</si>
  <si>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</si>
  <si>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</si>
  <si>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</si>
  <si>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</si>
  <si>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</si>
  <si>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</si>
  <si>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</si>
  <si>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</si>
  <si>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</si>
  <si>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</si>
  <si>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</si>
  <si>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</si>
  <si>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</si>
  <si>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</si>
  <si>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</si>
  <si>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</si>
  <si>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</si>
  <si>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</si>
  <si>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</si>
  <si>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</si>
  <si>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</si>
  <si>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</si>
  <si>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</si>
  <si>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</si>
  <si>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</si>
  <si>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</si>
  <si>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</si>
  <si>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</si>
  <si>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</si>
  <si>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</si>
  <si>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</si>
  <si>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</si>
  <si>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</si>
  <si>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</si>
  <si>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</si>
  <si>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</si>
  <si>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</si>
  <si>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</si>
  <si>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</si>
  <si>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</si>
  <si>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</si>
  <si>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</si>
  <si>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</si>
  <si>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</si>
  <si>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</si>
  <si>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</si>
  <si>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</si>
  <si>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</si>
  <si>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</si>
  <si>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</si>
  <si>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</si>
  <si>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</si>
  <si>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</si>
  <si>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</si>
  <si>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</si>
  <si>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</si>
  <si>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</si>
  <si>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</si>
  <si>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</si>
  <si>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</si>
  <si>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</si>
  <si>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</si>
  <si>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</si>
  <si>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</si>
  <si>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</si>
  <si>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</si>
  <si>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</si>
  <si>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</si>
  <si>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</si>
  <si>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</si>
  <si>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</si>
  <si>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</si>
  <si>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</si>
  <si>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</si>
  <si>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</si>
  <si>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</si>
  <si>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</si>
  <si>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</si>
  <si>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</si>
  <si>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</si>
  <si>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</si>
  <si>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</si>
  <si>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</si>
  <si>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</si>
  <si>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</si>
  <si>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</si>
  <si>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</si>
  <si>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</si>
  <si>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</si>
  <si>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</si>
  <si>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</si>
  <si>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</si>
  <si>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</si>
  <si>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</si>
  <si>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</si>
  <si>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</si>
  <si>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</si>
  <si>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</si>
  <si>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</si>
  <si>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</si>
  <si>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</si>
  <si>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</si>
  <si>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</si>
  <si>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</si>
  <si>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</si>
  <si>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</si>
  <si>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</si>
  <si>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</si>
  <si>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</si>
  <si>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</si>
  <si>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</si>
  <si>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</si>
  <si>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</si>
  <si>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</si>
  <si>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</si>
  <si>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</si>
  <si>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</si>
  <si>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</si>
  <si>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</si>
  <si>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</si>
  <si>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</si>
  <si>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</si>
  <si>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</si>
  <si>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</si>
  <si>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</si>
  <si>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</si>
  <si>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</si>
  <si>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</si>
  <si>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</si>
  <si>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</si>
  <si>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</si>
  <si>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</si>
  <si>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</si>
  <si>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</si>
  <si>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</si>
  <si>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</si>
  <si>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</si>
  <si>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</si>
  <si>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</si>
  <si>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</si>
  <si>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</si>
  <si>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</si>
  <si>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</si>
  <si>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</si>
  <si>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</si>
  <si>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</si>
  <si>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</si>
  <si>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</si>
  <si>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</si>
  <si>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</si>
  <si>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</si>
  <si>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</si>
  <si>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</si>
  <si>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</si>
  <si>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</si>
  <si>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</si>
  <si>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</si>
  <si>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</si>
  <si>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</si>
  <si>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</si>
  <si>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</si>
  <si>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</si>
  <si>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</si>
  <si>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</si>
  <si>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</si>
  <si>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</si>
  <si>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</si>
  <si>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</si>
  <si>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</si>
  <si>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</si>
  <si>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</si>
  <si>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</si>
  <si>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</si>
  <si>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</si>
  <si>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</si>
  <si>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</si>
  <si>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</si>
  <si>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</si>
  <si>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</si>
  <si>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</si>
  <si>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</si>
  <si>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</si>
  <si>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</si>
  <si>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</si>
  <si>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</si>
  <si>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</si>
  <si>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</si>
  <si>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</si>
  <si>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</si>
  <si>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</si>
  <si>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</si>
  <si>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</si>
  <si>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</si>
  <si>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</si>
  <si>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</si>
  <si>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</si>
  <si>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</si>
  <si>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</si>
  <si>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</si>
  <si>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</si>
  <si>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</si>
  <si>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</si>
  <si>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</si>
  <si>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</si>
  <si>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</si>
  <si>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</si>
  <si>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</si>
  <si>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</si>
  <si>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</si>
  <si>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</si>
  <si>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</si>
  <si>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</si>
  <si>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</si>
  <si>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</si>
  <si>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</si>
  <si>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</si>
  <si>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</si>
  <si>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</si>
  <si>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</si>
  <si>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</si>
  <si>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</si>
  <si>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</si>
  <si>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</si>
  <si>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</si>
  <si>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</si>
  <si>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</si>
  <si>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</si>
  <si>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</si>
  <si>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</si>
  <si>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</si>
  <si>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</si>
  <si>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</si>
  <si>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</si>
  <si>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</si>
  <si>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</si>
  <si>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</si>
  <si>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</si>
  <si>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</si>
  <si>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</si>
  <si>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</si>
  <si>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</si>
  <si>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</si>
  <si>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</si>
  <si>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</si>
  <si>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</si>
  <si>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</si>
  <si>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</si>
  <si>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</si>
  <si>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</si>
  <si>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</si>
  <si>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</si>
  <si>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</si>
  <si>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</si>
  <si>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</si>
  <si>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</si>
  <si>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</si>
  <si>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</si>
  <si>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</si>
  <si>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</si>
  <si>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</si>
  <si>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</si>
  <si>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</si>
  <si>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</si>
  <si>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</si>
  <si>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</si>
  <si>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</si>
  <si>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</si>
  <si>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</si>
  <si>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</si>
  <si>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</si>
  <si>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</si>
  <si>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</si>
  <si>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</si>
  <si>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</si>
  <si>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</si>
  <si>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</si>
  <si>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</si>
  <si>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</si>
  <si>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</si>
  <si>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</si>
  <si>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</si>
  <si>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</si>
  <si>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</si>
  <si>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</si>
  <si>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</si>
  <si>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</si>
  <si>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</si>
  <si>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</si>
  <si>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</si>
  <si>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</si>
  <si>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</si>
  <si>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</si>
  <si>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</si>
  <si>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</si>
  <si>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</si>
  <si>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</si>
  <si>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</si>
  <si>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</si>
  <si>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</si>
  <si>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</si>
  <si>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</si>
  <si>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</si>
  <si>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</si>
  <si>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</si>
  <si>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</si>
  <si>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</si>
  <si>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</si>
  <si>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</si>
  <si>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</si>
  <si>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</si>
  <si>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</si>
  <si>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</si>
  <si>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</si>
  <si>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</si>
  <si>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</si>
  <si>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</si>
  <si>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</si>
  <si>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</si>
  <si>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</si>
  <si>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</si>
  <si>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</si>
  <si>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</si>
  <si>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</si>
  <si>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</si>
  <si>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</si>
  <si>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</si>
  <si>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</si>
  <si>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</si>
  <si>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</si>
  <si>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</si>
  <si>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</si>
  <si>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</si>
  <si>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</si>
  <si>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</si>
  <si>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</si>
  <si>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</si>
  <si>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</si>
  <si>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</si>
  <si>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</si>
  <si>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</si>
  <si>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</si>
  <si>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</si>
  <si>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</si>
  <si>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</si>
  <si>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</si>
  <si>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</si>
  <si>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</si>
  <si>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</si>
  <si>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</si>
  <si>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</si>
  <si>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</si>
  <si>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</si>
  <si>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</si>
  <si>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</si>
  <si>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</si>
  <si>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</si>
  <si>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</si>
  <si>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</si>
  <si>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</si>
  <si>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</si>
  <si>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</si>
  <si>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</si>
  <si>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</si>
  <si>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</si>
  <si>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</si>
  <si>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</si>
  <si>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</si>
  <si>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</si>
  <si>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</si>
  <si>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</si>
  <si>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</si>
  <si>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</si>
  <si>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</si>
  <si>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</si>
  <si>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</si>
  <si>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</si>
  <si>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</si>
  <si>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</si>
  <si>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</si>
  <si>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</si>
  <si>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</si>
  <si>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</si>
  <si>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</si>
  <si>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</si>
  <si>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</si>
  <si>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</si>
  <si>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</si>
  <si>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</si>
  <si>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</si>
  <si>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</si>
  <si>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</si>
  <si>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</si>
  <si>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</si>
  <si>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</si>
  <si>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</si>
  <si>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</si>
  <si>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</si>
  <si>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</si>
  <si>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</si>
  <si>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</si>
  <si>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</si>
  <si>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</si>
  <si>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</si>
  <si>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</si>
  <si>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</si>
  <si>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</si>
  <si>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</si>
  <si>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</si>
  <si>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</si>
  <si>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</si>
  <si>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</si>
  <si>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</si>
  <si>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</si>
  <si>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</si>
  <si>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</si>
  <si>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</si>
  <si>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</si>
  <si>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</si>
  <si>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</si>
  <si>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</si>
  <si>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</si>
  <si>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</si>
  <si>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</si>
  <si>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</si>
  <si>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</si>
  <si>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</si>
  <si>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</si>
  <si>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</si>
  <si>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</si>
  <si>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</si>
  <si>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</si>
  <si>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</si>
  <si>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</si>
  <si>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</si>
  <si>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</si>
  <si>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</si>
  <si>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</si>
  <si>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</si>
  <si>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</si>
  <si>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</si>
  <si>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</si>
  <si>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</si>
  <si>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</si>
  <si>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</si>
  <si>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</si>
  <si>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</si>
  <si>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</si>
  <si>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</si>
  <si>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</si>
  <si>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</si>
  <si>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</si>
  <si>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</si>
  <si>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</si>
  <si>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</si>
  <si>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</si>
  <si>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</si>
  <si>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</si>
  <si>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</si>
  <si>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</si>
  <si>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</si>
  <si>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</si>
  <si>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</si>
  <si>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</si>
  <si>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</si>
  <si>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</si>
  <si>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</si>
  <si>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</si>
  <si>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</si>
  <si>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</si>
  <si>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</si>
  <si>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</si>
  <si>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</si>
  <si>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</si>
  <si>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</si>
  <si>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</si>
  <si>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</si>
  <si>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</si>
  <si>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</si>
  <si>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</si>
  <si>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</si>
  <si>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</si>
  <si>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</si>
  <si>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</si>
  <si>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</si>
  <si>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</si>
  <si>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</si>
  <si>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</si>
  <si>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</si>
  <si>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</si>
  <si>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</si>
  <si>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</si>
  <si>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</si>
  <si>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</si>
  <si>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</si>
  <si>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</si>
  <si>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</si>
  <si>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</si>
  <si>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</si>
  <si>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</si>
  <si>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</si>
  <si>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</si>
  <si>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</si>
  <si>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</si>
  <si>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</si>
  <si>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</si>
  <si>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</si>
  <si>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</si>
  <si>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</si>
  <si>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</si>
  <si>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</si>
  <si>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</si>
  <si>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</si>
  <si>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</si>
  <si>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</si>
  <si>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</si>
  <si>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</si>
  <si>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</si>
  <si>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</si>
  <si>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</si>
  <si>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</si>
  <si>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</si>
  <si>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</si>
  <si>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</si>
  <si>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</si>
  <si>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</si>
  <si>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</si>
  <si>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</si>
  <si>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</si>
  <si>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</si>
  <si>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</si>
  <si>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</si>
  <si>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</si>
  <si>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</si>
  <si>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</si>
  <si>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</si>
  <si>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</si>
  <si>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</si>
  <si>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</si>
  <si>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</si>
  <si>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</si>
  <si>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</si>
  <si>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</si>
  <si>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</si>
  <si>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</si>
  <si>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</si>
  <si>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</si>
  <si>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</si>
  <si>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</si>
  <si>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</si>
  <si>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</si>
  <si>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</si>
  <si>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</si>
  <si>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</si>
  <si>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</si>
  <si>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</si>
  <si>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</si>
  <si>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</si>
  <si>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</si>
  <si>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</si>
  <si>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</si>
  <si>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</si>
  <si>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</si>
  <si>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</si>
  <si>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</si>
  <si>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</si>
  <si>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</si>
  <si>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</si>
  <si>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</si>
  <si>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</si>
  <si>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</si>
  <si>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</si>
  <si>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</si>
  <si>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</si>
  <si>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</si>
  <si>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</si>
  <si>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</si>
  <si>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</si>
  <si>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</si>
  <si>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</si>
  <si>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</si>
  <si>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</si>
  <si>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</si>
  <si>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</si>
  <si>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</si>
  <si>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</si>
  <si>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</si>
  <si>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</si>
  <si>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</si>
  <si>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</si>
  <si>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</si>
  <si>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</si>
  <si>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</si>
  <si>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</si>
  <si>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</si>
  <si>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</si>
  <si>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</si>
  <si>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</si>
  <si>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</si>
  <si>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</si>
  <si>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</si>
  <si>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</si>
  <si>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</si>
  <si>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</si>
  <si>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</si>
  <si>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</si>
  <si>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</si>
  <si>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</si>
  <si>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</si>
  <si>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</si>
  <si>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</si>
  <si>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</si>
  <si>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</si>
  <si>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</si>
  <si>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</si>
  <si>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</si>
  <si>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</si>
  <si>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</si>
  <si>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</si>
  <si>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</si>
  <si>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</si>
  <si>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</si>
  <si>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</si>
  <si>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</si>
  <si>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</si>
  <si>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</si>
  <si>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</si>
  <si>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</si>
  <si>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</si>
  <si>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</si>
  <si>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</si>
  <si>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</si>
  <si>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</si>
  <si>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</si>
  <si>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</si>
  <si>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</si>
  <si>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</si>
  <si>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</si>
  <si>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</si>
  <si>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</si>
  <si>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</si>
  <si>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</si>
  <si>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</si>
  <si>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</si>
  <si>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</si>
  <si>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</si>
  <si>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</si>
  <si>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</si>
  <si>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</si>
  <si>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</si>
  <si>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</si>
  <si>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</si>
  <si>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</si>
  <si>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</si>
  <si>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</si>
  <si>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</si>
  <si>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</si>
  <si>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</si>
  <si>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</si>
  <si>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</si>
  <si>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</si>
  <si>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</si>
  <si>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</si>
  <si>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</si>
  <si>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</si>
  <si>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</si>
  <si>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</si>
  <si>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</si>
  <si>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</si>
  <si>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</si>
  <si>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</si>
  <si>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</si>
  <si>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</si>
  <si>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</si>
  <si>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</si>
  <si>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</si>
  <si>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</si>
  <si>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</si>
  <si>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</si>
  <si>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</si>
  <si>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</si>
  <si>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</si>
  <si>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</si>
  <si>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</si>
  <si>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</si>
  <si>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</si>
  <si>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</si>
  <si>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</si>
  <si>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</si>
  <si>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</si>
  <si>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</si>
  <si>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</si>
  <si>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</si>
  <si>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</si>
  <si>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</si>
  <si>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</si>
  <si>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</si>
  <si>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</si>
  <si>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</si>
  <si>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</si>
  <si>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</si>
  <si>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</si>
  <si>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</si>
  <si>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</si>
  <si>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</si>
  <si>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</si>
  <si>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</si>
  <si>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</si>
  <si>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</si>
  <si>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</si>
  <si>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</si>
  <si>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</si>
  <si>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</si>
  <si>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</si>
  <si>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</si>
  <si>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</si>
  <si>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</si>
  <si>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</si>
  <si>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</si>
  <si>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</si>
  <si>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</si>
  <si>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</si>
  <si>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</si>
  <si>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</si>
  <si>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</si>
  <si>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</si>
  <si>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</si>
  <si>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</si>
  <si>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</si>
  <si>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</si>
  <si>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</si>
  <si>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</si>
  <si>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</si>
  <si>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</si>
  <si>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</si>
  <si>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</si>
  <si>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</si>
  <si>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</si>
  <si>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</si>
  <si>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</si>
  <si>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</si>
  <si>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</si>
  <si>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</si>
  <si>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</si>
  <si>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</si>
  <si>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</si>
  <si>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</si>
  <si>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</si>
  <si>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</si>
  <si>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</si>
  <si>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</si>
  <si>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</si>
  <si>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</si>
  <si>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</si>
  <si>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</si>
  <si>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</si>
  <si>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</si>
  <si>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</si>
  <si>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</si>
  <si>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</si>
  <si>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</si>
  <si>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</si>
  <si>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</si>
  <si>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</si>
  <si>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</si>
  <si>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</si>
  <si>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</si>
  <si>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</si>
  <si>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</si>
  <si>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</si>
  <si>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</si>
  <si>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</si>
  <si>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</si>
  <si>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</si>
  <si>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</si>
  <si>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</si>
  <si>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</si>
  <si>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</si>
  <si>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</si>
  <si>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</si>
  <si>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</si>
  <si>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</si>
  <si>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</si>
  <si>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</si>
  <si>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</si>
  <si>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</si>
  <si>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</si>
  <si>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</si>
  <si>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</si>
  <si>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</si>
  <si>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</si>
  <si>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</si>
  <si>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</si>
  <si>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</si>
  <si>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</si>
  <si>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</si>
  <si>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</si>
  <si>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</si>
  <si>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</si>
  <si>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</si>
  <si>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</si>
  <si>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</si>
  <si>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</si>
  <si>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</si>
  <si>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</si>
  <si>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</si>
  <si>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</si>
  <si>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</si>
  <si>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</si>
  <si>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</si>
  <si>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</si>
  <si>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</si>
  <si>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</si>
  <si>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</si>
  <si>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</si>
  <si>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</si>
  <si>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</si>
  <si>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</si>
  <si>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</si>
  <si>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</si>
  <si>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</si>
  <si>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</si>
  <si>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</si>
  <si>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</si>
  <si>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</si>
  <si>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</si>
  <si>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</si>
  <si>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</si>
  <si>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</si>
  <si>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</si>
  <si>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</si>
  <si>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</si>
  <si>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</si>
  <si>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</si>
  <si>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</si>
  <si>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</si>
  <si>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</si>
  <si>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</si>
  <si>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</si>
  <si>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</si>
  <si>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</si>
  <si>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</si>
  <si>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</si>
  <si>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</si>
  <si>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</si>
  <si>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</si>
  <si>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</si>
  <si>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</si>
  <si>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</si>
  <si>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</si>
  <si>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</si>
  <si>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</si>
  <si>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</si>
  <si>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</si>
  <si>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</si>
  <si>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</si>
  <si>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</si>
  <si>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</si>
  <si>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</si>
  <si>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</si>
  <si>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</si>
  <si>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</si>
  <si>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</si>
  <si>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</si>
  <si>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</si>
  <si>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</si>
  <si>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</si>
  <si>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</si>
  <si>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</si>
  <si>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</si>
  <si>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</si>
  <si>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</si>
  <si>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</si>
  <si>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</si>
  <si>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</si>
  <si>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</si>
  <si>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</si>
  <si>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</si>
  <si>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</si>
  <si>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</si>
  <si>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</si>
  <si>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</si>
  <si>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</si>
  <si>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</si>
  <si>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</si>
  <si>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</si>
  <si>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</si>
  <si>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</si>
  <si>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</si>
  <si>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</si>
  <si>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</si>
  <si>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</si>
  <si>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</si>
  <si>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</si>
  <si>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</si>
  <si>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</si>
  <si>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</si>
  <si>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</si>
  <si>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</si>
  <si>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</si>
  <si>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</si>
  <si>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</si>
  <si>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</si>
  <si>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</si>
  <si>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</si>
  <si>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</si>
  <si>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</si>
  <si>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</si>
  <si>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</si>
  <si>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</si>
  <si>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</si>
  <si>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</si>
  <si>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</si>
  <si>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</si>
  <si>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</si>
  <si>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</si>
  <si>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</si>
  <si>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</si>
  <si>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</si>
  <si>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</si>
  <si>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</si>
  <si>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</si>
  <si>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</si>
  <si>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</si>
  <si>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</si>
  <si>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</si>
  <si>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</si>
  <si>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</si>
  <si>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</si>
  <si>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</si>
  <si>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</si>
  <si>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</si>
  <si>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</si>
  <si>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</si>
  <si>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</si>
  <si>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</si>
  <si>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</si>
  <si>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</si>
  <si>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</si>
  <si>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</si>
  <si>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</si>
  <si>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</si>
  <si>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</si>
  <si>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</si>
  <si>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</si>
  <si>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</si>
  <si>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</si>
  <si>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</si>
  <si>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</si>
  <si>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</si>
  <si>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</si>
  <si>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</si>
  <si>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</si>
  <si>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</si>
  <si>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</si>
  <si>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</si>
  <si>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</si>
  <si>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</si>
  <si>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</si>
  <si>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</si>
  <si>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</si>
  <si>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</si>
  <si>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</si>
  <si>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</si>
  <si>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</si>
  <si>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</si>
  <si>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</si>
  <si>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</si>
  <si>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</si>
  <si>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</si>
  <si>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</si>
  <si>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</si>
  <si>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</si>
  <si>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</si>
  <si>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</si>
  <si>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</si>
  <si>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</si>
  <si>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</si>
  <si>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</si>
  <si>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</si>
  <si>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</si>
  <si>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</si>
  <si>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</si>
  <si>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</si>
  <si>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</si>
  <si>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</si>
  <si>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</si>
  <si>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</si>
  <si>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</si>
  <si>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</si>
  <si>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</si>
  <si>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</si>
  <si>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</si>
  <si>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</si>
  <si>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</si>
  <si>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</si>
  <si>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</si>
  <si>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</si>
  <si>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</si>
  <si>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</si>
  <si>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</si>
  <si>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</si>
  <si>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</si>
  <si>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</si>
  <si>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</si>
  <si>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</si>
  <si>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</si>
  <si>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</si>
  <si>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</si>
  <si>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</si>
  <si>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</si>
  <si>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</si>
  <si>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</si>
  <si>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</si>
  <si>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</si>
  <si>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</si>
  <si>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</si>
  <si>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</si>
  <si>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</si>
  <si>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</si>
  <si>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</si>
  <si>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</si>
  <si>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</si>
  <si>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</si>
  <si>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</si>
  <si>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</si>
  <si>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</si>
  <si>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</si>
  <si>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</si>
  <si>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</si>
  <si>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</si>
  <si>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</si>
  <si>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</si>
  <si>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</si>
  <si>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</si>
  <si>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</si>
  <si>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</si>
  <si>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</si>
  <si>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</si>
  <si>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</si>
  <si>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</si>
  <si>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</si>
  <si>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</si>
  <si>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</si>
  <si>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</si>
  <si>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</si>
  <si>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</si>
  <si>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</si>
  <si>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</si>
  <si>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</si>
  <si>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</si>
  <si>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</si>
  <si>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</si>
  <si>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</si>
  <si>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</si>
  <si>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</si>
  <si>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</si>
  <si>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</si>
  <si>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</si>
  <si>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</si>
  <si>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</si>
  <si>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</si>
  <si>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</si>
  <si>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</si>
  <si>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</si>
  <si>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</si>
  <si>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</si>
  <si>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</si>
  <si>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</si>
  <si>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</si>
  <si>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</si>
  <si>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</si>
  <si>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</si>
  <si>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</si>
  <si>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</si>
  <si>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</si>
  <si>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</si>
  <si>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</si>
  <si>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</si>
  <si>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</si>
  <si>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</si>
  <si>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</si>
  <si>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</si>
  <si>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</si>
  <si>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</si>
  <si>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</si>
  <si>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</si>
  <si>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</si>
  <si>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</si>
  <si>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</si>
  <si>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</si>
  <si>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</si>
  <si>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</si>
  <si>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</si>
  <si>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</si>
  <si>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</si>
  <si>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</si>
  <si>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</si>
  <si>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</si>
  <si>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</si>
  <si>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</si>
  <si>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</si>
  <si>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</si>
  <si>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</si>
  <si>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</si>
  <si>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</si>
  <si>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</si>
  <si>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</si>
  <si>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</si>
  <si>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</si>
  <si>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</si>
  <si>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</si>
  <si>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</si>
  <si>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</si>
  <si>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</si>
  <si>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</si>
  <si>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</si>
  <si>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</si>
  <si>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</si>
  <si>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</si>
  <si>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</si>
  <si>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</si>
  <si>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</si>
  <si>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</si>
  <si>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</si>
  <si>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</si>
  <si>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</si>
  <si>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</si>
  <si>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</si>
  <si>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</si>
  <si>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</si>
  <si>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</si>
  <si>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</si>
  <si>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</si>
  <si>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</si>
  <si>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</si>
  <si>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</si>
  <si>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</si>
  <si>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</si>
  <si>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</si>
  <si>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</si>
  <si>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</si>
  <si>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</si>
  <si>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</si>
  <si>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</si>
  <si>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</si>
  <si>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</si>
  <si>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</si>
  <si>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</si>
  <si>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</si>
  <si>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</si>
  <si>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</si>
  <si>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</si>
  <si>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</si>
  <si>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</si>
  <si>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</si>
  <si>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</si>
  <si>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</si>
  <si>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</si>
  <si>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</si>
  <si>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</si>
  <si>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</si>
  <si>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</si>
  <si>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</si>
  <si>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</si>
  <si>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</si>
  <si>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</si>
  <si>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</si>
  <si>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</si>
  <si>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</si>
  <si>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</si>
  <si>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</si>
  <si>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</si>
  <si>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</si>
  <si>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</si>
  <si>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</si>
  <si>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</si>
  <si>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</si>
  <si>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</si>
  <si>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</si>
  <si>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</si>
  <si>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</si>
  <si>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</si>
  <si>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</si>
  <si>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</si>
  <si>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</si>
  <si>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</si>
  <si>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</si>
  <si>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</si>
  <si>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</si>
  <si>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</si>
  <si>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</si>
  <si>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</si>
  <si>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</si>
  <si>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</si>
  <si>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</si>
  <si>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</si>
  <si>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</si>
  <si>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</si>
  <si>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</si>
  <si>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</si>
  <si>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</si>
  <si>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</si>
  <si>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</si>
  <si>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</si>
  <si>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</si>
  <si>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</si>
  <si>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</si>
  <si>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</si>
  <si>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</si>
  <si>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</si>
  <si>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</si>
  <si>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</si>
  <si>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</si>
  <si>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</si>
  <si>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</si>
  <si>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</si>
  <si>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</si>
  <si>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</si>
  <si>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</si>
  <si>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</si>
  <si>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</si>
  <si>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</si>
  <si>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</si>
  <si>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</si>
  <si>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</si>
  <si>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</si>
  <si>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</si>
  <si>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</si>
  <si>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</si>
  <si>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</si>
  <si>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</si>
  <si>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</si>
  <si>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</si>
  <si>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</si>
  <si>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</si>
  <si>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</si>
  <si>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</si>
  <si>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</si>
  <si>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</si>
  <si>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</si>
  <si>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</si>
  <si>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</si>
  <si>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</si>
  <si>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</si>
  <si>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</si>
  <si>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</si>
  <si>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</si>
  <si>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</si>
  <si>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</si>
  <si>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</si>
  <si>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</si>
  <si>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</si>
  <si>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</si>
  <si>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</si>
  <si>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</si>
  <si>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</si>
  <si>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</si>
  <si>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</si>
  <si>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</si>
  <si>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</si>
  <si>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</si>
  <si>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</si>
  <si>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</si>
  <si>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</si>
  <si>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</si>
  <si>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</si>
  <si>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</si>
  <si>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</si>
  <si>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</si>
  <si>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</si>
  <si>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</si>
  <si>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</si>
  <si>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</si>
  <si>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</si>
  <si>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</si>
  <si>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</si>
  <si>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</si>
  <si>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</si>
  <si>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</si>
  <si>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</si>
  <si>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</si>
  <si>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</si>
  <si>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</si>
  <si>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</si>
  <si>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</si>
  <si>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</si>
  <si>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</si>
  <si>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</si>
  <si>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</si>
  <si>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</si>
  <si>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</si>
  <si>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</si>
  <si>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</si>
  <si>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</si>
  <si>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</si>
  <si>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</si>
  <si>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</si>
  <si>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</si>
  <si>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</si>
  <si>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</si>
  <si>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</si>
  <si>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</si>
  <si>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</si>
  <si>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</si>
  <si>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</si>
  <si>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</si>
  <si>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</si>
  <si>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</si>
  <si>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</si>
  <si>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</si>
  <si>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</si>
  <si>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</si>
  <si>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</si>
  <si>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</si>
  <si>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</si>
  <si>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</si>
  <si>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</si>
  <si>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</si>
  <si>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</si>
  <si>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</si>
  <si>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</si>
  <si>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</si>
  <si>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</si>
  <si>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</si>
  <si>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</si>
  <si>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</si>
  <si>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</si>
  <si>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</si>
  <si>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</si>
  <si>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</si>
  <si>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</si>
  <si>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</si>
  <si>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</si>
  <si>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</si>
  <si>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</si>
  <si>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</si>
  <si>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</si>
  <si>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</si>
  <si>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</si>
  <si>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</si>
  <si>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</si>
  <si>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</si>
  <si>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</si>
  <si>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</si>
  <si>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</si>
  <si>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</si>
  <si>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</si>
  <si>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</si>
  <si>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</si>
  <si>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</si>
  <si>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</si>
  <si>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</si>
  <si>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</si>
  <si>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</si>
  <si>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</si>
  <si>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</si>
  <si>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</si>
  <si>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</si>
  <si>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</si>
  <si>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</si>
  <si>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</si>
  <si>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</si>
  <si>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</si>
  <si>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</si>
  <si>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</si>
  <si>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</si>
  <si>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</si>
  <si>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</si>
  <si>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</si>
  <si>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</si>
  <si>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</si>
  <si>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</si>
  <si>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</si>
  <si>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</si>
  <si>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</si>
  <si>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</si>
  <si>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</si>
  <si>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</si>
  <si>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</si>
  <si>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</si>
  <si>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</si>
  <si>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</si>
  <si>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</si>
  <si>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</si>
  <si>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</si>
  <si>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</si>
  <si>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</si>
  <si>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</si>
  <si>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</si>
  <si>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</si>
  <si>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</si>
  <si>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</si>
  <si>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</si>
  <si>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</si>
  <si>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</si>
  <si>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</si>
  <si>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</si>
  <si>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</si>
  <si>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</si>
  <si>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</si>
  <si>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</si>
  <si>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</si>
  <si>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</si>
  <si>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</si>
  <si>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</si>
  <si>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</si>
  <si>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</si>
  <si>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</si>
  <si>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</si>
  <si>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</si>
  <si>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</si>
  <si>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</si>
  <si>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</si>
  <si>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</si>
  <si>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</si>
  <si>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</si>
  <si>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</si>
  <si>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</si>
  <si>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</si>
  <si>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</si>
  <si>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</si>
  <si>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</si>
  <si>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</si>
  <si>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</si>
  <si>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</si>
  <si>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</si>
  <si>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</si>
  <si>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</si>
  <si>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</si>
  <si>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</si>
  <si>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</si>
  <si>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</si>
  <si>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</si>
  <si>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</si>
  <si>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</si>
  <si>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</si>
  <si>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</si>
  <si>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</si>
  <si>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</si>
  <si>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</si>
  <si>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</si>
  <si>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</si>
  <si>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</si>
  <si>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</si>
  <si>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</si>
  <si>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</si>
  <si>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</si>
  <si>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</si>
  <si>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</si>
  <si>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</si>
  <si>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</si>
  <si>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</si>
  <si>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</si>
  <si>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</si>
  <si>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</si>
  <si>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</si>
  <si>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</si>
  <si>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</si>
  <si>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</si>
  <si>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</si>
  <si>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</si>
  <si>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</si>
  <si>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</si>
  <si>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</si>
  <si>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</si>
  <si>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</si>
  <si>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</si>
  <si>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</si>
  <si>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</si>
  <si>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</si>
  <si>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</si>
  <si>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</si>
  <si>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</si>
  <si>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</si>
  <si>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</si>
  <si>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</si>
  <si>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</si>
  <si>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</si>
  <si>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</si>
  <si>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</si>
  <si>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</si>
  <si>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</si>
  <si>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</si>
  <si>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</si>
  <si>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</si>
  <si>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</si>
  <si>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</si>
  <si>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</si>
  <si>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</si>
  <si>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</si>
  <si>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</si>
  <si>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</si>
  <si>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</si>
  <si>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</si>
  <si>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</si>
  <si>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</si>
  <si>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</si>
  <si>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</si>
  <si>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</si>
  <si>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</si>
  <si>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</si>
  <si>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</si>
  <si>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</si>
  <si>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</si>
  <si>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</si>
  <si>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</si>
  <si>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</si>
  <si>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</si>
  <si>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</si>
  <si>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</si>
  <si>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</si>
  <si>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</si>
  <si>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</si>
  <si>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</si>
  <si>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</si>
  <si>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</si>
  <si>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</si>
  <si>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</si>
  <si>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</si>
  <si>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</si>
  <si>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</si>
  <si>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</si>
  <si>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</si>
  <si>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</si>
  <si>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</si>
  <si>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</si>
  <si>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</si>
  <si>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</si>
  <si>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</si>
  <si>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</si>
  <si>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</si>
  <si>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</si>
  <si>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</si>
  <si>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</si>
  <si>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</si>
  <si>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</si>
  <si>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</si>
  <si>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</si>
  <si>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</si>
  <si>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</si>
  <si>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</si>
  <si>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</si>
  <si>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</si>
  <si>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</si>
  <si>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</si>
  <si>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</si>
  <si>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</si>
  <si>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</si>
  <si>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</si>
  <si>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</si>
  <si>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</si>
  <si>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</si>
  <si>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</si>
  <si>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</si>
  <si>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</si>
  <si>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</si>
  <si>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</si>
  <si>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</si>
  <si>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</si>
  <si>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</si>
  <si>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</si>
  <si>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</si>
  <si>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</si>
  <si>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</si>
  <si>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</si>
  <si>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</si>
  <si>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</si>
  <si>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</si>
  <si>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</si>
  <si>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</si>
  <si>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</si>
  <si>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</si>
  <si>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</si>
  <si>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</si>
  <si>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</si>
  <si>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</si>
  <si>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</si>
  <si>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</si>
  <si>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</si>
  <si>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</si>
  <si>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</si>
  <si>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</si>
  <si>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</si>
  <si>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</si>
  <si>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</si>
  <si>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</si>
  <si>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</si>
  <si>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</si>
  <si>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</si>
  <si>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</si>
  <si>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</si>
  <si>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</si>
  <si>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</si>
  <si>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</si>
  <si>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</si>
  <si>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</si>
  <si>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</si>
  <si>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</si>
  <si>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</si>
  <si>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</si>
  <si>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</si>
  <si>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</si>
  <si>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</si>
  <si>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</si>
  <si>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</si>
  <si>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</si>
  <si>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</si>
  <si>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</si>
  <si>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</si>
  <si>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</si>
  <si>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</si>
  <si>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</si>
  <si>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</si>
  <si>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</si>
  <si>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</si>
  <si>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</si>
  <si>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</si>
  <si>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</si>
  <si>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</si>
  <si>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</si>
  <si>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</si>
  <si>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</si>
  <si>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</si>
  <si>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</si>
  <si>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</si>
  <si>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</si>
  <si>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</si>
  <si>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</si>
  <si>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</si>
  <si>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</si>
  <si>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</si>
  <si>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</si>
  <si>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</si>
  <si>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</si>
  <si>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</si>
  <si>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</si>
  <si>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</si>
  <si>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</si>
  <si>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</si>
  <si>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</si>
  <si>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</si>
  <si>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</si>
  <si>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</si>
  <si>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</si>
  <si>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</si>
  <si>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</si>
  <si>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</si>
  <si>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</si>
  <si>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</si>
  <si>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</si>
  <si>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</si>
  <si>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</si>
  <si>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</si>
  <si>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</si>
  <si>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</si>
  <si>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</si>
  <si>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</si>
  <si>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</si>
  <si>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</si>
  <si>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</si>
  <si>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</si>
  <si>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</si>
  <si>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</si>
  <si>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</si>
  <si>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</si>
  <si>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</si>
  <si>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</si>
  <si>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</si>
  <si>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</si>
  <si>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</si>
  <si>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</si>
  <si>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</si>
  <si>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</si>
  <si>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</si>
  <si>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</si>
  <si>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</si>
  <si>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</si>
  <si>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</si>
  <si>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</si>
  <si>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</si>
  <si>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</si>
  <si>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</si>
  <si>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</si>
  <si>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</si>
  <si>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</si>
  <si>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</si>
  <si>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</si>
  <si>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</si>
  <si>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</si>
  <si>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</si>
  <si>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</si>
  <si>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</si>
  <si>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</si>
  <si>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</si>
  <si>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</si>
  <si>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</si>
  <si>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</si>
  <si>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</si>
  <si>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</si>
  <si>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</si>
  <si>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</si>
  <si>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</si>
  <si>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</si>
  <si>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</si>
  <si>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</si>
  <si>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</si>
  <si>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</si>
  <si>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</si>
  <si>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</si>
  <si>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</si>
  <si>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</si>
  <si>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</si>
  <si>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</si>
  <si>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</si>
  <si>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</si>
  <si>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</si>
  <si>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</si>
  <si>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</si>
  <si>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</si>
  <si>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</si>
  <si>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</si>
  <si>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</si>
  <si>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</si>
  <si>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</si>
  <si>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</si>
  <si>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</si>
  <si>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</si>
  <si>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</si>
  <si>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</si>
  <si>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</si>
  <si>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</si>
  <si>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</si>
  <si>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</si>
  <si>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</si>
  <si>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</si>
  <si>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</si>
  <si>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</si>
  <si>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</si>
  <si>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</si>
  <si>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</si>
  <si>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</si>
  <si>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</si>
  <si>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</si>
  <si>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</si>
  <si>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</si>
  <si>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</si>
  <si>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</si>
  <si>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</si>
  <si>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</si>
  <si>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</si>
  <si>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</si>
  <si>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</si>
  <si>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</si>
  <si>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</si>
  <si>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</si>
  <si>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</si>
  <si>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</si>
  <si>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</si>
  <si>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</si>
  <si>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</si>
  <si>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</si>
  <si>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</si>
  <si>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</si>
  <si>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</si>
  <si>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</si>
  <si>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</si>
  <si>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</si>
  <si>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</si>
  <si>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</si>
  <si>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</si>
  <si>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</si>
  <si>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</si>
  <si>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</si>
  <si>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</si>
  <si>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</si>
  <si>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</si>
  <si>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</si>
  <si>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</si>
  <si>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</si>
  <si>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</si>
  <si>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</si>
  <si>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</si>
  <si>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</si>
  <si>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</si>
  <si>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</si>
  <si>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</si>
  <si>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</si>
  <si>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</si>
  <si>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</si>
  <si>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</si>
  <si>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</si>
  <si>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</si>
  <si>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</si>
  <si>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</si>
  <si>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</si>
  <si>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</si>
  <si>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</si>
  <si>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</si>
  <si>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</si>
  <si>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</si>
  <si>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</si>
  <si>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</si>
  <si>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</si>
  <si>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</si>
  <si>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</si>
  <si>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</si>
  <si>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</si>
  <si>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</si>
  <si>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</si>
  <si>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</si>
  <si>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</si>
  <si>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</si>
  <si>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</si>
  <si>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</si>
  <si>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</si>
  <si>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</si>
  <si>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</si>
  <si>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</si>
  <si>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</si>
  <si>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</si>
  <si>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</si>
  <si>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</si>
  <si>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</si>
  <si>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</si>
  <si>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</si>
  <si>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</si>
  <si>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</si>
  <si>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</si>
  <si>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</si>
  <si>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</si>
  <si>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</si>
  <si>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</si>
  <si>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</si>
  <si>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</si>
  <si>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</si>
  <si>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</si>
  <si>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</si>
  <si>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</si>
  <si>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</si>
  <si>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</si>
  <si>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</si>
  <si>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</si>
  <si>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</si>
  <si>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</si>
  <si>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</si>
  <si>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</si>
  <si>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</si>
  <si>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</si>
  <si>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</si>
  <si>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</si>
  <si>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</si>
  <si>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</si>
  <si>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</si>
  <si>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</si>
  <si>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</si>
  <si>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</si>
  <si>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</si>
  <si>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</si>
  <si>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</si>
  <si>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</si>
  <si>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</si>
  <si>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</si>
  <si>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</si>
  <si>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</si>
  <si>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</si>
  <si>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</si>
  <si>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</si>
  <si>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</si>
  <si>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</si>
  <si>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</si>
  <si>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</si>
  <si>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</si>
  <si>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</si>
  <si>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</si>
  <si>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</si>
  <si>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</si>
  <si>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</si>
  <si>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</si>
  <si>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</si>
  <si>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</si>
  <si>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</si>
  <si>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</si>
  <si>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</si>
  <si>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</si>
  <si>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</si>
  <si>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</si>
  <si>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</si>
  <si>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</si>
  <si>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</si>
  <si>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</si>
  <si>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</si>
  <si>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</si>
  <si>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</si>
  <si>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</si>
  <si>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</si>
  <si>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</si>
  <si>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</si>
  <si>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</si>
  <si>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</si>
  <si>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</si>
  <si>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</si>
  <si>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</si>
  <si>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</si>
  <si>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</si>
  <si>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</si>
  <si>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</si>
  <si>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</si>
  <si>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</si>
  <si>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</si>
  <si>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</si>
  <si>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</si>
  <si>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</si>
  <si>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</si>
  <si>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</si>
  <si>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</si>
  <si>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</si>
  <si>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</si>
  <si>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</si>
  <si>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</si>
  <si>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</si>
  <si>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</si>
  <si>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</si>
  <si>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</si>
  <si>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</si>
  <si>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</si>
  <si>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</si>
  <si>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</si>
  <si>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</si>
  <si>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</si>
  <si>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</si>
  <si>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</si>
  <si>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</si>
  <si>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</si>
  <si>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</si>
  <si>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</si>
  <si>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</si>
  <si>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</si>
  <si>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</si>
  <si>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</si>
  <si>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</si>
  <si>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</si>
  <si>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</si>
  <si>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</si>
  <si>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</si>
  <si>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</si>
  <si>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</si>
  <si>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</si>
  <si>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</si>
  <si>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</si>
  <si>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</si>
  <si>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</si>
  <si>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</si>
  <si>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</si>
  <si>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</si>
  <si>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</si>
  <si>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</si>
  <si>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</si>
  <si>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</si>
  <si>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</si>
  <si>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</si>
  <si>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</si>
  <si>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</si>
  <si>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</si>
  <si>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</si>
  <si>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</si>
  <si>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</si>
  <si>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</si>
  <si>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</si>
  <si>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</si>
  <si>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</si>
  <si>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</si>
  <si>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</si>
  <si>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</si>
  <si>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</si>
  <si>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</si>
  <si>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</si>
  <si>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</si>
  <si>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</si>
  <si>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</si>
  <si>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</si>
  <si>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</si>
  <si>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</si>
  <si>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</si>
  <si>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</si>
  <si>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</si>
  <si>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</si>
  <si>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</si>
  <si>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</si>
  <si>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</si>
  <si>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</si>
  <si>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</si>
  <si>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</si>
  <si>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</si>
  <si>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</si>
  <si>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</si>
  <si>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</si>
  <si>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</si>
  <si>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</si>
  <si>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</si>
  <si>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</si>
  <si>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</si>
  <si>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</si>
  <si>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</si>
  <si>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</si>
  <si>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</si>
  <si>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</si>
  <si>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</si>
  <si>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</si>
  <si>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</si>
  <si>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</si>
  <si>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</si>
  <si>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</si>
  <si>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</si>
  <si>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</si>
  <si>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</si>
  <si>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</si>
  <si>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</si>
  <si>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</si>
  <si>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</si>
  <si>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</si>
  <si>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</si>
  <si>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</si>
  <si>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</si>
  <si>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</si>
  <si>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</si>
  <si>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</si>
  <si>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</si>
  <si>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</si>
  <si>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</si>
  <si>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</si>
  <si>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</si>
  <si>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</si>
  <si>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</si>
  <si>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</si>
  <si>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</si>
  <si>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</si>
  <si>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</si>
  <si>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</si>
  <si>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</si>
  <si>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</si>
  <si>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</si>
  <si>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</si>
  <si>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</si>
  <si>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</si>
  <si>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</si>
  <si>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</si>
  <si>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</si>
  <si>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</si>
  <si>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</si>
  <si>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</si>
  <si>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</si>
  <si>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</si>
  <si>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</si>
  <si>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</si>
  <si>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</si>
  <si>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</si>
  <si>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</si>
  <si>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</si>
  <si>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</si>
  <si>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</si>
  <si>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</si>
  <si>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</si>
  <si>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</si>
  <si>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</si>
  <si>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</si>
  <si>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</si>
  <si>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</si>
  <si>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</si>
  <si>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</si>
  <si>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</si>
  <si>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</si>
  <si>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</si>
  <si>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</si>
  <si>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</si>
  <si>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</si>
  <si>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</si>
  <si>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</si>
  <si>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</si>
  <si>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</si>
  <si>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</si>
  <si>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</si>
  <si>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</si>
  <si>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</si>
  <si>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</si>
  <si>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</si>
  <si>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</si>
  <si>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</si>
  <si>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</si>
  <si>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</si>
  <si>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</si>
  <si>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</si>
  <si>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</si>
  <si>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</si>
  <si>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</si>
  <si>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</si>
  <si>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</si>
  <si>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</si>
  <si>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</si>
  <si>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</si>
  <si>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</si>
  <si>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</si>
  <si>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</si>
  <si>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</si>
  <si>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</si>
  <si>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</si>
  <si>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</si>
  <si>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</si>
  <si>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</si>
  <si>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</si>
  <si>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</si>
  <si>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</si>
  <si>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</si>
  <si>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</si>
  <si>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</si>
  <si>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</si>
  <si>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</si>
  <si>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</si>
  <si>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</si>
  <si>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</si>
  <si>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</si>
  <si>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</si>
  <si>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</si>
  <si>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</si>
  <si>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</si>
  <si>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</si>
  <si>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</si>
  <si>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</si>
  <si>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</si>
  <si>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</si>
  <si>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</si>
  <si>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</si>
  <si>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</si>
  <si>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</si>
  <si>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</si>
  <si>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</si>
  <si>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</si>
  <si>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</si>
  <si>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</si>
  <si>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</si>
  <si>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</si>
  <si>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</si>
  <si>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</si>
  <si>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</si>
  <si>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</si>
  <si>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</si>
  <si>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</si>
  <si>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</si>
  <si>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</si>
  <si>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</si>
  <si>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</si>
  <si>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</si>
  <si>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</si>
  <si>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</si>
  <si>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</si>
  <si>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</si>
  <si>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</si>
  <si>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</si>
  <si>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</si>
  <si>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</si>
  <si>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</si>
  <si>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</si>
  <si>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</si>
  <si>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</si>
  <si>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</si>
  <si>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</si>
  <si>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</si>
  <si>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</si>
  <si>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</si>
  <si>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</si>
  <si>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</si>
  <si>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</si>
  <si>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</si>
  <si>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</si>
  <si>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</si>
  <si>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</si>
  <si>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</si>
  <si>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</si>
  <si>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</si>
  <si>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</si>
  <si>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</si>
  <si>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</si>
  <si>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</si>
  <si>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</si>
  <si>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</si>
  <si>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</si>
  <si>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</si>
  <si>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</si>
  <si>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</si>
  <si>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</si>
  <si>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</si>
  <si>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</si>
  <si>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</si>
  <si>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</si>
  <si>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</si>
  <si>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</si>
  <si>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</si>
  <si>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</si>
  <si>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</si>
  <si>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</si>
  <si>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</si>
  <si>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</si>
  <si>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</si>
  <si>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</si>
  <si>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</si>
  <si>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</si>
  <si>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</si>
  <si>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</si>
  <si>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</si>
  <si>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</si>
  <si>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</si>
  <si>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</si>
  <si>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</si>
  <si>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</si>
  <si>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</si>
  <si>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</si>
  <si>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</si>
  <si>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</si>
  <si>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</si>
  <si>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</si>
  <si>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</si>
  <si>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</si>
  <si>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</si>
  <si>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</si>
  <si>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</si>
  <si>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</si>
  <si>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</si>
  <si>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</si>
  <si>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</si>
  <si>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</si>
  <si>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</si>
  <si>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</si>
  <si>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</si>
  <si>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</si>
  <si>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</si>
  <si>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</si>
  <si>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</si>
  <si>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</si>
  <si>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</si>
  <si>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</si>
  <si>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</si>
  <si>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</si>
  <si>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</si>
  <si>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</si>
  <si>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</si>
  <si>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</si>
  <si>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</si>
  <si>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</si>
  <si>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</si>
  <si>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</si>
  <si>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</si>
  <si>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</si>
  <si>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</si>
  <si>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</si>
  <si>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</si>
  <si>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</si>
  <si>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</si>
  <si>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</si>
  <si>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</si>
  <si>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</si>
  <si>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</si>
  <si>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</si>
  <si>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</si>
  <si>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</si>
  <si>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</si>
  <si>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</si>
  <si>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</si>
  <si>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</si>
  <si>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</si>
  <si>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</si>
  <si>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</si>
  <si>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</si>
  <si>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</si>
  <si>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</si>
  <si>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</si>
  <si>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</si>
  <si>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</si>
  <si>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</si>
  <si>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</si>
  <si>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</si>
  <si>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</si>
  <si>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</si>
  <si>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</si>
  <si>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</si>
  <si>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</si>
  <si>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</si>
  <si>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</si>
  <si>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</si>
  <si>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</si>
  <si>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</si>
  <si>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</si>
  <si>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</si>
  <si>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</si>
  <si>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</si>
  <si>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</si>
  <si>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</si>
  <si>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</si>
  <si>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</si>
  <si>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</si>
  <si>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</si>
  <si>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</si>
  <si>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</si>
  <si>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</si>
  <si>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</si>
  <si>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</si>
  <si>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</si>
  <si>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</si>
  <si>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</si>
  <si>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</si>
  <si>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</si>
  <si>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</si>
  <si>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</si>
  <si>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</si>
  <si>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</si>
  <si>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</si>
  <si>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</si>
  <si>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</si>
  <si>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</si>
  <si>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</si>
  <si>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</si>
  <si>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</si>
  <si>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</si>
  <si>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</si>
  <si>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</si>
  <si>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</si>
  <si>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</si>
  <si>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</si>
  <si>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</si>
  <si>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</si>
  <si>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</si>
  <si>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</si>
  <si>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</si>
  <si>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</si>
  <si>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</si>
  <si>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</si>
  <si>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</si>
  <si>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</si>
  <si>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</si>
  <si>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</si>
  <si>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</si>
  <si>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</si>
  <si>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</si>
  <si>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</si>
  <si>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</si>
  <si>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</si>
  <si>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</si>
  <si>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</si>
  <si>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</si>
  <si>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</si>
  <si>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</si>
  <si>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</si>
  <si>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</si>
  <si>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</si>
  <si>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</si>
  <si>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</si>
  <si>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</si>
  <si>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</si>
  <si>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</si>
  <si>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</si>
  <si>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</si>
  <si>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</si>
  <si>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</si>
  <si>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</si>
  <si>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</si>
  <si>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</si>
  <si>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</si>
  <si>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</si>
  <si>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</si>
  <si>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</si>
  <si>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</si>
  <si>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</si>
  <si>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</si>
  <si>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</si>
  <si>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</si>
  <si>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</si>
  <si>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</si>
  <si>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</si>
  <si>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</si>
  <si>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</si>
  <si>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</si>
  <si>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</si>
  <si>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</si>
  <si>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</si>
  <si>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</si>
  <si>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</si>
  <si>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</si>
  <si>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</si>
  <si>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</si>
  <si>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</si>
  <si>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</si>
  <si>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</si>
  <si>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</si>
  <si>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</si>
  <si>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</si>
  <si>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</si>
  <si>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</si>
  <si>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</si>
  <si>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</si>
  <si>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</si>
  <si>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</si>
  <si>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</si>
  <si>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</si>
  <si>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</si>
  <si>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</si>
  <si>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</si>
  <si>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</si>
  <si>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</si>
  <si>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</si>
  <si>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</si>
  <si>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</si>
  <si>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</si>
  <si>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</si>
  <si>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</si>
  <si>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</si>
  <si>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</si>
  <si>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</si>
  <si>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</si>
  <si>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</si>
  <si>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</si>
  <si>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</si>
  <si>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</si>
  <si>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</si>
  <si>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</si>
  <si>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</si>
  <si>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</si>
  <si>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</si>
  <si>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</si>
  <si>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</si>
  <si>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</si>
  <si>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</si>
  <si>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</si>
  <si>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</si>
  <si>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</si>
  <si>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</si>
  <si>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</si>
  <si>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</si>
  <si>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</si>
  <si>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</si>
  <si>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</si>
  <si>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</si>
  <si>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</si>
  <si>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</si>
  <si>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</si>
  <si>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</si>
  <si>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</si>
  <si>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</si>
  <si>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</si>
  <si>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</si>
  <si>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</si>
  <si>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</si>
  <si>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</si>
  <si>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</si>
  <si>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</si>
  <si>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</si>
  <si>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</si>
  <si>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</si>
  <si>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</si>
  <si>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</si>
  <si>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</si>
  <si>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</si>
  <si>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</si>
  <si>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</si>
  <si>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</si>
  <si>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</si>
  <si>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</si>
  <si>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</si>
  <si>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</si>
  <si>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</si>
  <si>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</si>
  <si>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</si>
  <si>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</si>
  <si>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</si>
  <si>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</si>
  <si>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</si>
  <si>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</si>
  <si>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</si>
  <si>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</si>
  <si>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</si>
  <si>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</si>
  <si>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</si>
  <si>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</si>
  <si>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</si>
  <si>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</si>
  <si>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</si>
  <si>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</si>
  <si>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</si>
  <si>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</si>
  <si>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</si>
  <si>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</si>
  <si>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</si>
  <si>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</si>
  <si>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</si>
  <si>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</si>
  <si>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</si>
  <si>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</si>
  <si>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</si>
  <si>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</si>
  <si>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</si>
  <si>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</si>
  <si>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</si>
  <si>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</si>
  <si>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</si>
  <si>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</si>
  <si>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</si>
  <si>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</si>
  <si>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</si>
  <si>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</si>
  <si>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</si>
  <si>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</si>
  <si>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</si>
  <si>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</si>
  <si>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</si>
  <si>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</si>
  <si>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</si>
  <si>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</si>
  <si>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</si>
  <si>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</si>
  <si>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</si>
  <si>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</si>
  <si>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</si>
  <si>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</si>
  <si>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</si>
  <si>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</si>
  <si>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</si>
  <si>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</si>
  <si>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</si>
  <si>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</si>
  <si>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</si>
  <si>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</si>
  <si>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</si>
  <si>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</si>
  <si>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</si>
  <si>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</si>
  <si>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</si>
  <si>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</si>
  <si>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</si>
  <si>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</si>
  <si>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</si>
  <si>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</si>
  <si>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</si>
  <si>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</si>
  <si>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</si>
  <si>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</si>
  <si>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</si>
  <si>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</si>
  <si>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</si>
  <si>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</si>
  <si>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</si>
  <si>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</si>
  <si>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</si>
  <si>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</si>
  <si>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</si>
  <si>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</si>
  <si>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</si>
  <si>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</si>
  <si>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</si>
  <si>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</si>
  <si>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</si>
  <si>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</si>
  <si>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</si>
  <si>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</si>
  <si>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</si>
  <si>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</si>
  <si>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</si>
  <si>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</si>
  <si>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</si>
  <si>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</si>
  <si>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</si>
  <si>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</si>
  <si>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</si>
  <si>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</si>
  <si>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</si>
  <si>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</si>
  <si>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</si>
  <si>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</si>
  <si>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</si>
  <si>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</si>
  <si>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</si>
  <si>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</si>
  <si>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</si>
  <si>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</si>
  <si>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</si>
  <si>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</si>
  <si>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</si>
  <si>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</si>
  <si>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</si>
  <si>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</si>
  <si>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</si>
  <si>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</si>
  <si>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</si>
  <si>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</si>
  <si>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</si>
  <si>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</si>
  <si>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</si>
  <si>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</si>
  <si>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</si>
  <si>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</si>
  <si>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</si>
  <si>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</si>
  <si>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</si>
  <si>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</si>
  <si>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</si>
  <si>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</si>
  <si>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</si>
  <si>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</si>
  <si>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</si>
  <si>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</si>
  <si>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</si>
  <si>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</si>
  <si>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</si>
  <si>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</si>
  <si>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</si>
  <si>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</si>
  <si>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</si>
  <si>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</si>
  <si>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</si>
  <si>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</si>
  <si>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</si>
  <si>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</si>
  <si>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</si>
  <si>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</si>
  <si>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</si>
  <si>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</si>
  <si>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</si>
  <si>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</si>
  <si>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</si>
  <si>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</si>
  <si>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</si>
  <si>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</si>
  <si>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</si>
  <si>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</si>
  <si>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</si>
  <si>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</si>
  <si>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</si>
  <si>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</si>
  <si>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</si>
  <si>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</si>
  <si>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</si>
  <si>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</si>
  <si>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</si>
  <si>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</si>
  <si>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</si>
  <si>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</si>
  <si>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</si>
  <si>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</si>
  <si>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</si>
  <si>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</si>
  <si>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</si>
  <si>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</si>
  <si>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</si>
  <si>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</si>
  <si>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</si>
  <si>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</si>
  <si>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</si>
  <si>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</si>
  <si>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</si>
  <si>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</si>
  <si>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</si>
  <si>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</si>
  <si>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</si>
  <si>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</si>
  <si>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</si>
  <si>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</si>
  <si>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</si>
  <si>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</si>
  <si>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</si>
  <si>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</si>
  <si>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</si>
  <si>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</si>
  <si>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</si>
  <si>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</si>
  <si>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</si>
  <si>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</si>
  <si>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</si>
  <si>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</si>
  <si>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</si>
  <si>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</si>
  <si>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</si>
  <si>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</si>
  <si>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</si>
  <si>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</si>
  <si>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</si>
  <si>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</si>
  <si>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</si>
  <si>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</si>
  <si>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</si>
  <si>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</si>
  <si>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</si>
  <si>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</si>
  <si>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</si>
  <si>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</si>
  <si>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</si>
  <si>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</si>
  <si>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</si>
  <si>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</si>
  <si>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</si>
  <si>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</si>
  <si>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</si>
  <si>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</si>
  <si>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</si>
  <si>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</si>
  <si>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</si>
  <si>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</si>
  <si>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</si>
  <si>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</si>
  <si>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</si>
  <si>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</si>
  <si>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</si>
  <si>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</si>
  <si>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</si>
  <si>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</si>
  <si>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</si>
  <si>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</si>
  <si>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</si>
  <si>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</si>
  <si>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</si>
  <si>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</si>
  <si>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</si>
  <si>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</si>
  <si>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</si>
  <si>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</si>
  <si>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</si>
  <si>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</si>
  <si>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</si>
  <si>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</si>
  <si>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</si>
  <si>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</si>
  <si>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</si>
  <si>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</si>
  <si>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</si>
  <si>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</si>
  <si>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</si>
  <si>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</si>
  <si>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</si>
  <si>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</si>
  <si>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</si>
  <si>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</si>
  <si>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</si>
  <si>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</si>
  <si>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</si>
  <si>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</si>
  <si>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</si>
  <si>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</si>
  <si>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</si>
  <si>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</si>
  <si>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</si>
  <si>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</si>
  <si>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</si>
  <si>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</si>
  <si>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</si>
  <si>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</si>
  <si>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</si>
  <si>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</si>
  <si>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</si>
  <si>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</si>
  <si>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</si>
  <si>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</si>
  <si>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</si>
  <si>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</si>
  <si>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</si>
  <si>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</si>
  <si>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</si>
  <si>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</si>
  <si>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</si>
  <si>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</si>
  <si>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</si>
  <si>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</si>
  <si>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</si>
  <si>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</si>
  <si>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</si>
  <si>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</si>
  <si>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</si>
  <si>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</si>
  <si>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</si>
  <si>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</si>
  <si>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</si>
  <si>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</si>
  <si>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</si>
  <si>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</si>
  <si>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</si>
  <si>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</si>
  <si>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</si>
  <si>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</si>
  <si>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</si>
  <si>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</si>
  <si>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</si>
  <si>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</si>
  <si>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</si>
  <si>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</si>
  <si>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</si>
  <si>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</si>
  <si>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</si>
  <si>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</si>
  <si>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</si>
  <si>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</si>
  <si>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</si>
  <si>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</si>
  <si>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</si>
  <si>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</si>
  <si>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</si>
  <si>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</si>
  <si>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</si>
  <si>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</si>
  <si>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</si>
  <si>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</si>
  <si>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</si>
  <si>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</si>
  <si>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</si>
  <si>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</si>
  <si>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</si>
  <si>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</si>
  <si>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</si>
  <si>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</si>
  <si>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</si>
  <si>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</si>
  <si>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</si>
  <si>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</si>
  <si>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</si>
  <si>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</si>
  <si>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</si>
  <si>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</si>
  <si>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</si>
  <si>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</si>
  <si>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</si>
  <si>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</si>
  <si>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</si>
  <si>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</si>
  <si>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</si>
  <si>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</si>
  <si>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</si>
  <si>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</si>
  <si>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</si>
  <si>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</si>
  <si>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</si>
  <si>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</si>
  <si>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</si>
  <si>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</si>
  <si>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</si>
  <si>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</si>
  <si>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</si>
  <si>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</si>
  <si>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</si>
  <si>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</si>
  <si>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</si>
  <si>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</si>
  <si>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</si>
  <si>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</si>
  <si>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</si>
  <si>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</si>
  <si>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</si>
  <si>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</si>
  <si>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</si>
  <si>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</si>
  <si>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</si>
  <si>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</si>
  <si>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</si>
  <si>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</si>
  <si>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</si>
  <si>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</si>
  <si>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</si>
  <si>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</si>
  <si>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</si>
  <si>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</si>
  <si>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</si>
  <si>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</si>
  <si>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</si>
  <si>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</si>
  <si>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</si>
  <si>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</si>
  <si>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</si>
  <si>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</si>
  <si>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</si>
  <si>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</si>
  <si>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</si>
  <si>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</si>
  <si>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</si>
  <si>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</si>
  <si>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</si>
  <si>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</si>
  <si>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</si>
  <si>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</si>
  <si>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</si>
  <si>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</si>
  <si>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</si>
  <si>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</si>
  <si>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</si>
  <si>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</si>
  <si>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</si>
  <si>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</si>
  <si>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</si>
  <si>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</si>
  <si>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</si>
  <si>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</si>
  <si>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</si>
  <si>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</si>
  <si>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</si>
  <si>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</si>
  <si>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</si>
  <si>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</si>
  <si>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</si>
  <si>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</si>
  <si>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</si>
  <si>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</si>
  <si>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</si>
  <si>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</si>
  <si>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</si>
  <si>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</si>
  <si>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</si>
  <si>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</si>
  <si>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</si>
  <si>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</si>
  <si>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</si>
  <si>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</si>
  <si>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</si>
  <si>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</si>
  <si>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</si>
  <si>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</si>
  <si>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</si>
  <si>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</si>
  <si>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</si>
  <si>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</si>
  <si>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</si>
  <si>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</si>
  <si>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</si>
  <si>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</si>
  <si>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</si>
  <si>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</si>
  <si>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</si>
  <si>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</si>
  <si>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</si>
  <si>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</si>
  <si>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</si>
  <si>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</si>
  <si>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</si>
  <si>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</si>
  <si>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</si>
  <si>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</si>
  <si>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</si>
  <si>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</si>
  <si>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</si>
  <si>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</si>
  <si>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</si>
  <si>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</si>
  <si>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</si>
  <si>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</si>
  <si>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</si>
  <si>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</si>
  <si>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</si>
  <si>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</si>
  <si>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</si>
  <si>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</si>
  <si>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</si>
  <si>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</si>
  <si>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</si>
  <si>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</si>
  <si>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</si>
  <si>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</si>
  <si>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</si>
  <si>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</si>
  <si>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</si>
  <si>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</si>
  <si>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</si>
  <si>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</si>
  <si>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</si>
  <si>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</si>
  <si>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</si>
  <si>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</si>
  <si>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</si>
  <si>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</si>
  <si>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</si>
  <si>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</si>
  <si>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</si>
  <si>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</si>
  <si>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</si>
  <si>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</si>
  <si>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</si>
  <si>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</si>
  <si>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</si>
  <si>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</si>
  <si>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</si>
  <si>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</si>
  <si>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</si>
  <si>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</si>
  <si>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</si>
  <si>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</si>
  <si>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</si>
  <si>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</si>
  <si>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</si>
  <si>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</si>
  <si>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</si>
  <si>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</si>
  <si>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</si>
  <si>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</si>
  <si>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</si>
  <si>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</si>
  <si>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</si>
  <si>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</si>
  <si>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</si>
  <si>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</si>
  <si>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</si>
  <si>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</si>
  <si>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</si>
  <si>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</si>
  <si>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</si>
  <si>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</si>
  <si>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</si>
  <si>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</si>
  <si>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</si>
  <si>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</si>
  <si>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</si>
  <si>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</si>
  <si>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</si>
  <si>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</si>
  <si>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</si>
  <si>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</si>
  <si>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</si>
  <si>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</si>
  <si>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</si>
  <si>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</si>
  <si>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</si>
  <si>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</si>
  <si>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</si>
  <si>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</si>
  <si>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</si>
  <si>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</si>
  <si>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</si>
  <si>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</si>
  <si>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</si>
  <si>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</si>
  <si>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</si>
  <si>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</si>
  <si>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</si>
  <si>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</si>
  <si>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</si>
  <si>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</si>
  <si>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</si>
  <si>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</si>
  <si>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</si>
  <si>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</si>
  <si>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</si>
  <si>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</si>
  <si>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</si>
  <si>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</si>
  <si>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</si>
  <si>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</si>
  <si>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</si>
  <si>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</si>
  <si>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</si>
  <si>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</si>
  <si>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</si>
  <si>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</si>
  <si>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</si>
  <si>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</si>
  <si>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</si>
  <si>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</si>
  <si>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</si>
  <si>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</si>
  <si>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</si>
  <si>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</si>
  <si>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</si>
  <si>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</si>
  <si>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</si>
  <si>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</si>
  <si>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</si>
  <si>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</si>
  <si>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</si>
  <si>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</si>
  <si>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</si>
  <si>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</si>
  <si>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</si>
  <si>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</si>
  <si>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</si>
  <si>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</si>
  <si>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</si>
  <si>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</si>
  <si>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</si>
  <si>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</si>
  <si>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</si>
  <si>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</si>
  <si>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</si>
  <si>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</si>
  <si>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</si>
  <si>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</si>
  <si>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</si>
  <si>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</si>
  <si>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</si>
  <si>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</si>
  <si>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</si>
  <si>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</si>
  <si>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</si>
  <si>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</si>
  <si>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</si>
  <si>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</si>
  <si>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</si>
  <si>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</si>
  <si>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</si>
  <si>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</si>
  <si>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</si>
  <si>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</si>
  <si>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</si>
  <si>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</si>
  <si>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</si>
  <si>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</si>
  <si>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</si>
  <si>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</si>
  <si>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</si>
  <si>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</si>
  <si>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</si>
  <si>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</si>
  <si>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</si>
  <si>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</si>
  <si>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</si>
  <si>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</si>
  <si>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</si>
  <si>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</si>
  <si>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</si>
  <si>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</si>
  <si>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</si>
  <si>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</si>
  <si>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</si>
  <si>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</si>
  <si>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</si>
  <si>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</si>
  <si>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</si>
  <si>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</si>
  <si>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</si>
  <si>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</si>
  <si>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</si>
  <si>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</si>
  <si>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</si>
  <si>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</si>
  <si>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</si>
  <si>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</si>
  <si>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</si>
  <si>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</si>
  <si>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</si>
  <si>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</si>
  <si>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</si>
  <si>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</si>
  <si>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</si>
  <si>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</si>
  <si>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</si>
  <si>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</si>
  <si>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</si>
  <si>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</si>
  <si>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</si>
  <si>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</si>
  <si>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</si>
  <si>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</si>
  <si>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</si>
  <si>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</si>
  <si>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</si>
  <si>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</si>
  <si>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</si>
  <si>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</si>
  <si>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</si>
  <si>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</si>
  <si>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</si>
  <si>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</si>
  <si>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</si>
  <si>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</si>
  <si>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</si>
  <si>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</si>
  <si>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</si>
  <si>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</si>
  <si>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</si>
  <si>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</si>
  <si>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</si>
  <si>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</si>
  <si>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</si>
  <si>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</si>
  <si>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</si>
  <si>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</si>
  <si>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</si>
  <si>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</si>
  <si>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</si>
  <si>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</si>
  <si>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</si>
  <si>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</si>
  <si>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</si>
  <si>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</si>
  <si>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</si>
  <si>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</si>
  <si>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</si>
  <si>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</si>
  <si>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</si>
  <si>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</si>
  <si>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</si>
  <si>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</si>
  <si>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</si>
  <si>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</si>
  <si>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</si>
  <si>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</si>
  <si>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</si>
  <si>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</si>
  <si>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</si>
  <si>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</si>
  <si>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</si>
  <si>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</si>
  <si>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</si>
  <si>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</si>
  <si>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</si>
  <si>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</si>
  <si>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</si>
  <si>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</si>
  <si>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</si>
  <si>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</si>
  <si>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</si>
  <si>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</si>
  <si>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</si>
  <si>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</si>
  <si>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</si>
  <si>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</si>
  <si>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</si>
  <si>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</si>
  <si>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</si>
  <si>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</si>
  <si>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</si>
  <si>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</si>
  <si>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</si>
  <si>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</si>
  <si>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</si>
  <si>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</si>
  <si>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</si>
  <si>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</si>
  <si>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</si>
  <si>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</si>
  <si>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</si>
  <si>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</si>
  <si>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</si>
  <si>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</si>
  <si>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</si>
  <si>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</si>
  <si>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</si>
  <si>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</si>
  <si>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</si>
  <si>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</si>
  <si>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</si>
  <si>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</si>
  <si>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</si>
  <si>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</si>
  <si>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</si>
  <si>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</si>
  <si>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</si>
  <si>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</si>
  <si>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</si>
  <si>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</si>
  <si>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</si>
  <si>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</si>
  <si>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</si>
  <si>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</si>
  <si>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</si>
  <si>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</si>
  <si>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</si>
  <si>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</si>
  <si>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</si>
  <si>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</si>
  <si>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</si>
  <si>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</si>
  <si>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</si>
  <si>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</si>
  <si>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</si>
  <si>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</si>
  <si>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</si>
  <si>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</si>
  <si>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</si>
  <si>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</si>
  <si>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</si>
  <si>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</si>
  <si>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</si>
  <si>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</si>
  <si>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</si>
  <si>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</si>
  <si>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</si>
  <si>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</si>
  <si>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</si>
  <si>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</si>
  <si>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</si>
  <si>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</si>
  <si>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</si>
  <si>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</si>
  <si>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</si>
  <si>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</si>
  <si>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</si>
  <si>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</si>
  <si>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</si>
  <si>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</si>
  <si>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</si>
  <si>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</si>
  <si>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</si>
  <si>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</si>
  <si>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</si>
  <si>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</si>
  <si>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</si>
  <si>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</si>
  <si>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</si>
  <si>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</si>
  <si>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</si>
  <si>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</si>
  <si>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</si>
  <si>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</si>
  <si>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</si>
  <si>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</si>
  <si>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</si>
  <si>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</si>
  <si>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</si>
  <si>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</si>
  <si>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</si>
  <si>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</si>
  <si>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</si>
  <si>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</si>
  <si>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</si>
  <si>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</si>
  <si>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</si>
  <si>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</si>
  <si>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</si>
  <si>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</si>
  <si>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</si>
  <si>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</si>
  <si>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</si>
  <si>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</si>
  <si>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</si>
  <si>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</si>
  <si>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</si>
  <si>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</si>
  <si>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</si>
  <si>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</si>
  <si>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</si>
  <si>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</si>
  <si>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</si>
  <si>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</si>
  <si>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</si>
  <si>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</si>
  <si>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</si>
  <si>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</si>
  <si>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</si>
  <si>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</si>
  <si>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</si>
  <si>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</si>
  <si>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</si>
  <si>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</si>
  <si>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</si>
  <si>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</si>
  <si>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</si>
  <si>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</si>
  <si>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</si>
  <si>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</si>
  <si>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</si>
  <si>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</si>
  <si>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</si>
  <si>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</si>
  <si>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</si>
  <si>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</si>
  <si>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</si>
  <si>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</si>
  <si>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</si>
  <si>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</si>
  <si>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</si>
  <si>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</si>
  <si>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</si>
  <si>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</si>
  <si>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</si>
  <si>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</si>
  <si>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</si>
  <si>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</si>
  <si>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</si>
  <si>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</si>
  <si>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</si>
  <si>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</si>
  <si>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</si>
  <si>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</si>
  <si>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</si>
  <si>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</si>
  <si>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</si>
  <si>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</si>
  <si>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</si>
  <si>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</si>
  <si>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</si>
  <si>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</si>
  <si>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</si>
  <si>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</si>
  <si>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</si>
  <si>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</si>
  <si>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</si>
  <si>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</si>
  <si>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</si>
  <si>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</si>
  <si>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</si>
  <si>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</si>
  <si>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</si>
  <si>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</si>
  <si>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</si>
  <si>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</si>
  <si>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</si>
  <si>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</si>
  <si>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</si>
  <si>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</si>
  <si>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</si>
  <si>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</si>
  <si>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</si>
  <si>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</si>
  <si>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</si>
  <si>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</si>
  <si>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</si>
  <si>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</si>
  <si>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</si>
  <si>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</si>
  <si>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</si>
  <si>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</si>
  <si>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</si>
  <si>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</si>
  <si>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</si>
  <si>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</si>
  <si>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</si>
  <si>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</si>
  <si>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</si>
  <si>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</si>
  <si>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</si>
  <si>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</si>
  <si>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</si>
  <si>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</si>
  <si>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</si>
  <si>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</si>
  <si>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</si>
  <si>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</si>
  <si>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</si>
  <si>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</si>
  <si>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</si>
  <si>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</si>
  <si>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</si>
  <si>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</si>
  <si>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</si>
  <si>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</si>
  <si>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</si>
  <si>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</si>
  <si>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</si>
  <si>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</si>
  <si>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</si>
  <si>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</si>
  <si>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</si>
  <si>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</si>
  <si>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</si>
  <si>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</si>
  <si>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</si>
  <si>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</si>
  <si>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</si>
  <si>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</si>
  <si>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</si>
  <si>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</si>
  <si>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</si>
  <si>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</si>
  <si>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</si>
  <si>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</si>
  <si>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</si>
  <si>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</si>
  <si>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</si>
  <si>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</si>
  <si>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</si>
  <si>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</si>
  <si>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</si>
  <si>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</si>
  <si>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</si>
  <si>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</si>
  <si>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</si>
  <si>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</si>
  <si>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</si>
  <si>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</si>
  <si>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</si>
  <si>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</si>
  <si>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</si>
  <si>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</si>
  <si>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</si>
  <si>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</si>
  <si>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</si>
  <si>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</si>
  <si>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</si>
  <si>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</si>
  <si>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</si>
  <si>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</si>
  <si>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</si>
  <si>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</si>
  <si>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</si>
  <si>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</si>
  <si>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</si>
  <si>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</si>
  <si>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</si>
  <si>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</si>
  <si>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</si>
  <si>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</si>
  <si>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</si>
  <si>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</si>
  <si>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</si>
  <si>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</si>
  <si>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</si>
  <si>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</si>
  <si>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</si>
  <si>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</si>
  <si>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</si>
  <si>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</si>
  <si>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</si>
  <si>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</si>
  <si>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</si>
  <si>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</si>
  <si>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</si>
  <si>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</si>
  <si>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</si>
  <si>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</si>
  <si>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</si>
  <si>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</si>
  <si>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</si>
  <si>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</si>
  <si>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</si>
  <si>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</si>
  <si>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</si>
  <si>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</si>
  <si>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</si>
  <si>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</si>
  <si>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</si>
  <si>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</si>
  <si>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</si>
  <si>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</si>
  <si>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</si>
  <si>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</si>
  <si>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</si>
  <si>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</si>
  <si>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</si>
  <si>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</si>
  <si>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</si>
  <si>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</si>
  <si>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</si>
  <si>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</si>
  <si>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</si>
  <si>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</si>
  <si>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</si>
  <si>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</si>
  <si>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</si>
  <si>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</si>
  <si>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</si>
  <si>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</si>
  <si>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</si>
  <si>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</si>
  <si>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</si>
  <si>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</si>
  <si>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</si>
  <si>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</si>
  <si>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</si>
  <si>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</si>
  <si>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</si>
  <si>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</si>
  <si>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</si>
  <si>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</si>
  <si>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</si>
  <si>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</si>
  <si>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</si>
  <si>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</si>
  <si>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</si>
  <si>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</si>
  <si>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</si>
  <si>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</si>
  <si>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</si>
  <si>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</si>
  <si>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</si>
  <si>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</si>
  <si>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</si>
  <si>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</si>
  <si>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</si>
  <si>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</si>
  <si>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</si>
  <si>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</si>
  <si>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</si>
  <si>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</si>
  <si>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</si>
  <si>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</si>
  <si>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</si>
  <si>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</si>
  <si>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</si>
  <si>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</si>
  <si>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</si>
  <si>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</si>
  <si>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</si>
  <si>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</si>
  <si>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</si>
  <si>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</si>
  <si>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</si>
  <si>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</si>
  <si>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</si>
  <si>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</si>
  <si>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</si>
  <si>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</si>
  <si>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</si>
  <si>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</si>
  <si>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</si>
  <si>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</si>
  <si>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</si>
  <si>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</si>
  <si>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</si>
  <si>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</si>
  <si>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</si>
  <si>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</si>
  <si>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</si>
  <si>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</si>
  <si>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</si>
  <si>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</si>
  <si>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</si>
  <si>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</si>
  <si>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</si>
  <si>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</si>
  <si>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</si>
  <si>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</si>
  <si>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</si>
  <si>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</si>
  <si>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</si>
  <si>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</si>
  <si>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</si>
  <si>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</si>
  <si>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</si>
  <si>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</si>
  <si>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</si>
  <si>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</si>
  <si>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</si>
  <si>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</si>
  <si>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</si>
  <si>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</si>
  <si>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</si>
  <si>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</si>
  <si>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</si>
  <si>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</si>
  <si>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</si>
  <si>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</si>
  <si>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</si>
  <si>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</si>
  <si>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</si>
  <si>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</si>
  <si>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</si>
  <si>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</si>
  <si>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</si>
  <si>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</si>
  <si>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</si>
  <si>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</si>
  <si>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</si>
  <si>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</si>
  <si>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</si>
  <si>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</si>
  <si>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</si>
  <si>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</si>
  <si>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</si>
  <si>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</si>
  <si>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</si>
  <si>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</si>
  <si>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</si>
  <si>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</si>
  <si>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</si>
  <si>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</si>
  <si>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</si>
  <si>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</si>
  <si>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</si>
  <si>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</si>
  <si>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</si>
  <si>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</si>
  <si>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</si>
  <si>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</si>
  <si>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</si>
  <si>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</si>
  <si>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</si>
  <si>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</si>
  <si>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</si>
  <si>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</si>
  <si>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</si>
  <si>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</si>
  <si>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</si>
  <si>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</si>
  <si>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</si>
  <si>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</si>
  <si>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</si>
  <si>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</si>
  <si>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</si>
  <si>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</si>
  <si>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</si>
  <si>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</si>
  <si>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</si>
  <si>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</si>
  <si>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</si>
  <si>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</si>
  <si>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</si>
  <si>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</si>
  <si>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</si>
  <si>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</si>
  <si>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</si>
  <si>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</si>
  <si>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</si>
  <si>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</si>
  <si>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</si>
  <si>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</si>
  <si>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</si>
  <si>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</si>
  <si>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</si>
  <si>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</si>
  <si>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</si>
  <si>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</si>
  <si>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</si>
  <si>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</si>
  <si>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</si>
  <si>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</si>
  <si>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</si>
  <si>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</si>
  <si>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</si>
  <si>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</si>
  <si>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</si>
  <si>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</si>
  <si>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</si>
  <si>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</si>
  <si>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</si>
  <si>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</si>
  <si>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</si>
  <si>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</si>
  <si>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</si>
  <si>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</si>
  <si>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</si>
  <si>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</si>
  <si>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</si>
  <si>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</si>
  <si>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</si>
  <si>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</si>
  <si>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</si>
  <si>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</si>
  <si>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</si>
  <si>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</si>
  <si>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</si>
  <si>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</si>
  <si>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</si>
  <si>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</si>
  <si>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</si>
  <si>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</si>
  <si>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</si>
  <si>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</si>
  <si>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</si>
  <si>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</si>
  <si>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</si>
  <si>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</si>
  <si>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</si>
  <si>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</si>
  <si>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</si>
  <si>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</si>
  <si>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</si>
  <si>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</si>
  <si>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</si>
  <si>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</si>
  <si>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</si>
  <si>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</si>
  <si>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</si>
  <si>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</si>
  <si>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</si>
  <si>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</si>
  <si>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</si>
  <si>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</si>
  <si>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</si>
  <si>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</si>
  <si>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</si>
  <si>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</si>
  <si>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</si>
  <si>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</si>
  <si>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</si>
  <si>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</si>
  <si>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</si>
  <si>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</si>
  <si>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</si>
  <si>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</si>
  <si>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</si>
  <si>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</si>
  <si>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</si>
  <si>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</si>
  <si>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</si>
  <si>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</si>
  <si>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</si>
  <si>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</si>
  <si>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</si>
  <si>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</si>
  <si>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</si>
  <si>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</si>
  <si>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</si>
  <si>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</si>
  <si>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</si>
  <si>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</si>
  <si>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</si>
  <si>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</si>
  <si>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</si>
  <si>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</si>
  <si>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</si>
  <si>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</si>
  <si>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</si>
  <si>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</si>
  <si>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</si>
  <si>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</si>
  <si>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</si>
  <si>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</si>
  <si>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</si>
  <si>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</si>
  <si>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</si>
  <si>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</si>
  <si>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</si>
  <si>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</si>
  <si>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</si>
  <si>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</si>
  <si>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</si>
  <si>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</si>
  <si>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</si>
  <si>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</si>
  <si>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</si>
  <si>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</si>
  <si>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</si>
  <si>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</si>
  <si>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</si>
  <si>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</si>
  <si>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</si>
  <si>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</si>
  <si>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</si>
  <si>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</si>
  <si>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</si>
  <si>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</si>
  <si>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</si>
  <si>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</si>
  <si>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</si>
  <si>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</si>
  <si>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</si>
  <si>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</si>
  <si>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</si>
  <si>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</si>
  <si>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</si>
  <si>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</si>
  <si>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</si>
  <si>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</si>
  <si>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</si>
  <si>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</si>
  <si>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</si>
  <si>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</si>
  <si>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</si>
  <si>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</si>
  <si>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</si>
  <si>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</si>
  <si>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</si>
  <si>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</si>
  <si>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</si>
  <si>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</si>
  <si>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</si>
  <si>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</si>
  <si>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</si>
  <si>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</si>
  <si>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</si>
  <si>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</si>
  <si>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</si>
  <si>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</si>
  <si>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</si>
  <si>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</si>
  <si>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</si>
  <si>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</si>
  <si>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</si>
  <si>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</si>
  <si>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</si>
  <si>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</si>
  <si>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</si>
  <si>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</si>
  <si>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</si>
  <si>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</si>
  <si>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</si>
  <si>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</si>
  <si>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</si>
  <si>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</si>
  <si>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</si>
  <si>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</si>
  <si>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</si>
  <si>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</si>
  <si>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</si>
  <si>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</si>
  <si>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</si>
  <si>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</si>
  <si>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</si>
  <si>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</si>
  <si>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</si>
  <si>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</si>
  <si>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</si>
  <si>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</si>
  <si>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</si>
  <si>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</si>
  <si>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</si>
  <si>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</si>
  <si>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</si>
  <si>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</si>
  <si>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</si>
  <si>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</si>
  <si>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</si>
  <si>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</si>
  <si>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</si>
  <si>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</si>
  <si>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</si>
  <si>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</si>
  <si>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</si>
  <si>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</si>
  <si>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</si>
  <si>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</si>
  <si>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</si>
  <si>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</si>
  <si>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</si>
  <si>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</si>
  <si>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</si>
  <si>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</si>
  <si>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</si>
  <si>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</si>
  <si>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</si>
  <si>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</si>
  <si>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</si>
  <si>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</si>
  <si>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</si>
  <si>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</si>
  <si>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</si>
  <si>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</si>
  <si>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</si>
  <si>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</si>
  <si>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</si>
  <si>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</si>
  <si>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</si>
  <si>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</si>
  <si>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</si>
  <si>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</si>
  <si>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</si>
  <si>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</si>
  <si>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</si>
  <si>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</si>
  <si>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</si>
  <si>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</si>
  <si>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</si>
  <si>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</si>
  <si>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</si>
  <si>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</si>
  <si>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</si>
  <si>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</si>
  <si>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</si>
  <si>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</si>
  <si>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</si>
  <si>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</si>
  <si>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</si>
  <si>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</si>
  <si>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</si>
  <si>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</si>
  <si>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</si>
  <si>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</si>
  <si>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</si>
  <si>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</si>
  <si>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</si>
  <si>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</si>
  <si>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</si>
  <si>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</si>
  <si>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</si>
  <si>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</si>
  <si>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</si>
  <si>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</si>
  <si>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</si>
  <si>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</si>
  <si>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</si>
  <si>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</si>
  <si>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</si>
  <si>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</si>
  <si>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</si>
  <si>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</si>
  <si>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</si>
  <si>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</si>
  <si>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</si>
  <si>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</si>
  <si>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</si>
  <si>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</si>
  <si>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</si>
  <si>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</si>
  <si>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</si>
  <si>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</si>
  <si>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</si>
  <si>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</si>
  <si>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</si>
  <si>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</si>
  <si>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</si>
  <si>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</si>
  <si>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</si>
  <si>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</si>
  <si>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</si>
  <si>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</si>
  <si>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</si>
  <si>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</si>
  <si>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</si>
  <si>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</si>
  <si>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</si>
  <si>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</si>
  <si>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</si>
  <si>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</si>
  <si>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</si>
  <si>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</si>
  <si>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</si>
  <si>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</si>
  <si>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</si>
  <si>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</si>
  <si>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</si>
  <si>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</si>
  <si>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</si>
  <si>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</si>
  <si>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</si>
  <si>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</si>
  <si>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</si>
  <si>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</si>
  <si>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</si>
  <si>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</si>
  <si>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</si>
  <si>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</si>
  <si>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</si>
  <si>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</si>
  <si>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</si>
  <si>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</si>
  <si>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</si>
  <si>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</si>
  <si>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</si>
  <si>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</si>
  <si>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</si>
  <si>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</si>
  <si>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</si>
  <si>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</si>
  <si>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</si>
  <si>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</si>
  <si>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</si>
  <si>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</si>
  <si>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</si>
  <si>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</si>
  <si>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</si>
  <si>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</si>
  <si>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</si>
  <si>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</si>
  <si>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</si>
  <si>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</si>
  <si>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</si>
  <si>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</si>
  <si>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</si>
  <si>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</si>
  <si>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</si>
  <si>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</si>
  <si>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</si>
  <si>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</si>
  <si>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</si>
  <si>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</si>
  <si>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</si>
  <si>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</si>
  <si>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</si>
  <si>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</si>
  <si>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</si>
  <si>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</si>
  <si>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</si>
  <si>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</si>
  <si>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</si>
  <si>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</si>
  <si>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</si>
  <si>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</si>
  <si>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</si>
  <si>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</si>
  <si>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</si>
  <si>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</si>
  <si>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</si>
  <si>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</si>
  <si>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</si>
  <si>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</si>
  <si>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</si>
  <si>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</si>
  <si>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</si>
  <si>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</si>
  <si>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</si>
  <si>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</si>
  <si>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</si>
  <si>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</si>
  <si>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</si>
  <si>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</si>
  <si>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</si>
  <si>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</si>
  <si>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</si>
  <si>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</si>
  <si>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</si>
  <si>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</si>
  <si>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</si>
  <si>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</si>
  <si>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</si>
  <si>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</si>
  <si>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</si>
  <si>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</si>
  <si>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</si>
  <si>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</si>
  <si>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</si>
  <si>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</si>
  <si>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</si>
  <si>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</si>
  <si>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</si>
  <si>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</si>
  <si>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</si>
  <si>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</si>
  <si>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</si>
  <si>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</si>
  <si>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</si>
  <si>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</si>
  <si>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</si>
  <si>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</si>
  <si>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</si>
  <si>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</si>
  <si>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</si>
  <si>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</si>
  <si>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</si>
  <si>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</si>
  <si>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</si>
  <si>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</si>
  <si>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</si>
  <si>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</si>
  <si>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</si>
  <si>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</si>
  <si>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</si>
  <si>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</si>
  <si>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</si>
  <si>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</si>
  <si>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</si>
  <si>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</si>
  <si>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</si>
  <si>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</si>
  <si>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</si>
  <si>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</si>
  <si>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</si>
  <si>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</si>
  <si>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</si>
  <si>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</si>
  <si>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</si>
  <si>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</si>
  <si>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</si>
  <si>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</si>
  <si>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</si>
  <si>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</si>
  <si>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</si>
  <si>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</si>
  <si>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</si>
  <si>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</si>
  <si>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</si>
  <si>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</si>
  <si>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</si>
  <si>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</si>
  <si>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</si>
  <si>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</si>
  <si>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</si>
  <si>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</si>
  <si>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</si>
  <si>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</si>
  <si>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</si>
  <si>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</si>
  <si>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</si>
  <si>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</si>
  <si>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</si>
  <si>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</si>
  <si>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</si>
  <si>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</si>
  <si>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</si>
  <si>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</si>
  <si>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</si>
  <si>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</si>
  <si>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</si>
  <si>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</si>
  <si>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</si>
  <si>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</si>
  <si>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</si>
  <si>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</si>
  <si>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</si>
  <si>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</si>
  <si>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</si>
  <si>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</si>
  <si>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</si>
  <si>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</si>
  <si>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</si>
  <si>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</si>
  <si>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</si>
  <si>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</si>
  <si>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</si>
  <si>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</si>
  <si>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</si>
  <si>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</si>
  <si>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</si>
  <si>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</si>
  <si>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</si>
  <si>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</si>
  <si>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</si>
  <si>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</si>
  <si>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</si>
  <si>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</si>
  <si>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</si>
  <si>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</si>
  <si>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</si>
  <si>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</si>
  <si>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</si>
  <si>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</si>
  <si>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</si>
  <si>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</si>
  <si>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</si>
  <si>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</si>
  <si>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</si>
  <si>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</si>
  <si>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</si>
  <si>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</si>
  <si>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</si>
  <si>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</si>
  <si>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</si>
  <si>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</si>
  <si>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</si>
  <si>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</si>
  <si>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</si>
  <si>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</si>
  <si>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</si>
  <si>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</si>
  <si>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</si>
  <si>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</si>
  <si>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</si>
  <si>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</si>
  <si>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</si>
  <si>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</si>
  <si>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</si>
  <si>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</si>
  <si>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</si>
  <si>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</si>
  <si>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</si>
  <si>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</si>
  <si>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</si>
  <si>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</si>
  <si>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</si>
  <si>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</si>
  <si>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</si>
  <si>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</si>
  <si>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</si>
  <si>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</si>
  <si>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</si>
  <si>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</si>
  <si>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</si>
  <si>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</si>
  <si>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</si>
  <si>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</si>
  <si>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</si>
  <si>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</si>
  <si>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</si>
  <si>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</si>
  <si>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</si>
  <si>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</si>
  <si>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</si>
  <si>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</si>
  <si>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</si>
  <si>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</si>
  <si>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</si>
  <si>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</si>
  <si>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</si>
  <si>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</si>
  <si>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</si>
  <si>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</si>
  <si>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</si>
  <si>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</si>
  <si>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</si>
  <si>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</si>
  <si>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</si>
  <si>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</si>
  <si>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</si>
  <si>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</si>
  <si>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</si>
  <si>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</si>
  <si>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</si>
  <si>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</si>
  <si>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</si>
  <si>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</si>
  <si>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</si>
  <si>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</si>
  <si>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</si>
  <si>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</si>
  <si>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</si>
  <si>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</si>
  <si>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</si>
  <si>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</si>
  <si>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</si>
  <si>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</si>
  <si>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</si>
  <si>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</si>
  <si>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</si>
  <si>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</si>
  <si>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</si>
  <si>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</si>
  <si>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</si>
  <si>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</si>
  <si>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</si>
  <si>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</si>
  <si>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</si>
  <si>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</si>
  <si>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</si>
  <si>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</si>
  <si>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</si>
  <si>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</si>
  <si>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</si>
  <si>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</si>
  <si>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</si>
  <si>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</si>
  <si>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</si>
  <si>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</si>
  <si>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</si>
  <si>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</si>
  <si>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</si>
  <si>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</si>
  <si>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</si>
  <si>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</si>
  <si>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</si>
  <si>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</si>
  <si>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</si>
  <si>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</si>
  <si>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</si>
  <si>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</si>
  <si>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</si>
  <si>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</si>
  <si>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</si>
  <si>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</si>
  <si>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</si>
  <si>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</si>
  <si>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</si>
  <si>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</si>
  <si>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</si>
  <si>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</si>
  <si>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</si>
  <si>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</si>
  <si>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</si>
  <si>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</si>
  <si>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</si>
  <si>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</si>
  <si>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</si>
  <si>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</si>
  <si>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</si>
  <si>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</si>
  <si>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</si>
  <si>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</si>
  <si>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</si>
  <si>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</si>
  <si>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</si>
  <si>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</si>
  <si>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</si>
  <si>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</si>
  <si>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</si>
  <si>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</si>
  <si>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</si>
  <si>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</si>
  <si>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</si>
  <si>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</si>
  <si>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</si>
  <si>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</si>
  <si>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</si>
  <si>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</si>
  <si>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</si>
  <si>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</si>
  <si>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</si>
  <si>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</si>
  <si>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</si>
  <si>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</si>
  <si>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</si>
  <si>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</si>
  <si>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</si>
  <si>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</si>
  <si>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</si>
  <si>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</si>
  <si>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</si>
  <si>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</si>
  <si>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</si>
  <si>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</si>
  <si>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</si>
  <si>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</si>
  <si>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</si>
  <si>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</si>
  <si>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</si>
  <si>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</si>
  <si>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</si>
  <si>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</si>
  <si>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</si>
  <si>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</si>
  <si>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</si>
  <si>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</si>
  <si>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</si>
  <si>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</si>
  <si>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</si>
  <si>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</si>
  <si>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</si>
  <si>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</si>
  <si>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</si>
  <si>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</si>
  <si>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</si>
  <si>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</si>
  <si>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</si>
  <si>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</si>
  <si>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</si>
  <si>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</si>
  <si>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</si>
  <si>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</si>
  <si>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</si>
  <si>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</si>
  <si>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</si>
  <si>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</si>
  <si>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</si>
  <si>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</si>
  <si>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</si>
  <si>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</si>
  <si>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</si>
  <si>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</si>
  <si>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</si>
  <si>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</si>
  <si>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</si>
  <si>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</si>
  <si>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</si>
  <si>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</si>
  <si>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</si>
  <si>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</si>
  <si>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</si>
  <si>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</si>
  <si>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</si>
  <si>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</si>
  <si>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</si>
  <si>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</si>
  <si>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</si>
  <si>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</si>
  <si>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</si>
  <si>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</si>
  <si>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</si>
  <si>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</si>
  <si>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</si>
  <si>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</si>
  <si>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</si>
  <si>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</si>
  <si>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</si>
  <si>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</si>
  <si>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</si>
  <si>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</si>
  <si>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</si>
  <si>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</si>
  <si>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</si>
  <si>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</si>
  <si>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</si>
  <si>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</si>
  <si>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</si>
  <si>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</si>
  <si>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</si>
  <si>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</si>
  <si>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</si>
  <si>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</si>
  <si>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</si>
  <si>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</si>
  <si>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</si>
  <si>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</si>
  <si>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</si>
  <si>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</si>
  <si>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</si>
  <si>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</si>
  <si>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</si>
  <si>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</si>
  <si>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</si>
  <si>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</si>
  <si>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</si>
  <si>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</si>
  <si>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</si>
  <si>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</si>
  <si>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</si>
  <si>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</si>
  <si>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</si>
  <si>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</si>
  <si>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</si>
  <si>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</si>
  <si>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</si>
  <si>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</si>
  <si>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</si>
  <si>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</si>
  <si>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</si>
  <si>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</si>
  <si>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</si>
  <si>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</si>
  <si>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</si>
  <si>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</si>
  <si>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</si>
  <si>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</si>
  <si>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</si>
  <si>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</si>
  <si>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</si>
  <si>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</si>
  <si>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</si>
  <si>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</si>
  <si>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</si>
  <si>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</si>
  <si>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</si>
  <si>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</si>
  <si>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</si>
  <si>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</si>
  <si>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</si>
  <si>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</si>
  <si>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</si>
  <si>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</si>
  <si>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</si>
  <si>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</si>
  <si>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</si>
  <si>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</si>
  <si>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</si>
  <si>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</si>
  <si>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</si>
  <si>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</si>
  <si>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</si>
  <si>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</si>
  <si>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</si>
  <si>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</si>
  <si>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</si>
  <si>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</si>
  <si>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</si>
  <si>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</si>
  <si>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</si>
  <si>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</si>
  <si>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</si>
  <si>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</si>
  <si>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</si>
  <si>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</si>
  <si>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</si>
  <si>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</si>
  <si>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</si>
  <si>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</si>
  <si>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</si>
  <si>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</si>
  <si>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</si>
  <si>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</si>
  <si>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</si>
  <si>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</si>
  <si>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</si>
  <si>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</si>
  <si>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</si>
  <si>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</si>
  <si>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</si>
  <si>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</si>
  <si>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</si>
  <si>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</si>
  <si>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</si>
  <si>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</si>
  <si>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</si>
  <si>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</si>
  <si>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</si>
  <si>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</si>
  <si>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</si>
  <si>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</si>
  <si>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</si>
  <si>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</si>
  <si>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</si>
  <si>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</si>
  <si>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</si>
  <si>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</si>
  <si>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</si>
  <si>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</si>
  <si>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</si>
  <si>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</si>
  <si>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</si>
  <si>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</si>
  <si>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</si>
  <si>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</si>
  <si>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</si>
  <si>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</si>
  <si>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</si>
  <si>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</si>
  <si>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</si>
  <si>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</si>
  <si>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</si>
  <si>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</si>
  <si>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</si>
  <si>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</si>
  <si>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</si>
  <si>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</si>
  <si>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</si>
  <si>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</si>
  <si>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</si>
  <si>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</si>
  <si>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</si>
  <si>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</si>
  <si>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</si>
  <si>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</si>
  <si>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</si>
  <si>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</si>
  <si>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</si>
  <si>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</si>
  <si>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</si>
  <si>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</si>
  <si>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</si>
  <si>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</si>
  <si>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</si>
  <si>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</si>
  <si>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</si>
  <si>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</si>
  <si>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</si>
  <si>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</si>
  <si>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</si>
  <si>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</si>
  <si>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</si>
  <si>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</si>
  <si>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</si>
  <si>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</si>
  <si>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</si>
  <si>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</si>
  <si>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</si>
  <si>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</si>
  <si>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</si>
  <si>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</si>
  <si>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</si>
  <si>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</si>
  <si>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</si>
  <si>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</si>
  <si>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</si>
  <si>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</si>
  <si>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</si>
  <si>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</si>
  <si>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</si>
  <si>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</si>
  <si>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</si>
  <si>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</si>
  <si>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</si>
  <si>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</si>
  <si>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</si>
  <si>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</si>
  <si>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</si>
  <si>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</si>
  <si>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</si>
  <si>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</si>
  <si>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</si>
  <si>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</si>
  <si>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</si>
  <si>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</si>
  <si>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</si>
  <si>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</si>
  <si>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</si>
  <si>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</si>
  <si>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</si>
  <si>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</si>
  <si>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</si>
  <si>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</si>
  <si>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</si>
  <si>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</si>
  <si>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</si>
  <si>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</si>
  <si>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</si>
  <si>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</si>
  <si>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</si>
  <si>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</si>
  <si>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</si>
  <si>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</si>
  <si>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</si>
  <si>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</si>
  <si>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</si>
  <si>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</si>
  <si>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</si>
  <si>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</si>
  <si>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</si>
  <si>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</si>
  <si>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</si>
  <si>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</si>
  <si>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</si>
  <si>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</si>
  <si>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</si>
  <si>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</si>
  <si>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</si>
  <si>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</si>
  <si>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</si>
  <si>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</si>
  <si>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</si>
  <si>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</si>
  <si>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</si>
  <si>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</si>
  <si>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</si>
  <si>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</si>
  <si>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</si>
  <si>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</si>
  <si>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</si>
  <si>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</si>
  <si>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</si>
  <si>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</si>
  <si>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</si>
  <si>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</si>
  <si>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</si>
  <si>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</si>
  <si>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</si>
  <si>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</si>
  <si>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</si>
  <si>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</si>
  <si>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</si>
  <si>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</si>
  <si>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</si>
  <si>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</si>
  <si>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</si>
  <si>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</si>
  <si>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</si>
  <si>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</si>
  <si>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</si>
  <si>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</si>
  <si>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</si>
  <si>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</si>
  <si>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</si>
  <si>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</si>
  <si>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</si>
  <si>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</si>
  <si>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</si>
  <si>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</si>
  <si>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</si>
  <si>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</si>
  <si>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</si>
  <si>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</si>
  <si>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</si>
  <si>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</si>
  <si>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</si>
  <si>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</si>
  <si>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</si>
  <si>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</si>
  <si>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</si>
  <si>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</si>
  <si>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</si>
  <si>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</si>
  <si>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</si>
  <si>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</si>
  <si>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</si>
  <si>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</si>
  <si>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</si>
  <si>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</si>
  <si>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</si>
  <si>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</si>
  <si>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</si>
  <si>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</si>
  <si>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</si>
  <si>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</si>
  <si>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</si>
  <si>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</si>
  <si>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</si>
  <si>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</si>
  <si>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</si>
  <si>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</si>
  <si>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</si>
  <si>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</si>
  <si>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</si>
  <si>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</si>
  <si>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</si>
  <si>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</si>
  <si>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</si>
  <si>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</si>
  <si>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</si>
  <si>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</si>
  <si>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</si>
  <si>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</si>
  <si>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</si>
  <si>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</si>
  <si>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</si>
  <si>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</si>
  <si>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</si>
  <si>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</si>
  <si>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</si>
  <si>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</si>
  <si>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</si>
  <si>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</si>
  <si>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</si>
  <si>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</si>
  <si>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</si>
  <si>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</si>
  <si>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</si>
  <si>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</si>
  <si>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</si>
  <si>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</si>
  <si>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</si>
  <si>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</si>
  <si>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</si>
  <si>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</si>
  <si>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</si>
  <si>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</si>
  <si>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</si>
  <si>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</si>
  <si>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</si>
  <si>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</si>
  <si>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</si>
  <si>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</si>
  <si>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</si>
  <si>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</si>
  <si>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</si>
  <si>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</si>
  <si>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</si>
  <si>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</si>
  <si>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</si>
  <si>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</si>
  <si>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</si>
  <si>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</si>
  <si>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</si>
  <si>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</si>
  <si>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</si>
  <si>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</si>
  <si>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</si>
  <si>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</si>
  <si>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</si>
  <si>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</si>
  <si>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</si>
  <si>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</si>
  <si>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</si>
  <si>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</si>
  <si>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</si>
  <si>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</si>
  <si>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</si>
  <si>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</si>
  <si>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</si>
  <si>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</si>
  <si>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</si>
  <si>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</si>
  <si>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</si>
  <si>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</si>
  <si>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</si>
  <si>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</si>
  <si>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</si>
  <si>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</si>
  <si>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</si>
  <si>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</si>
  <si>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</si>
  <si>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</si>
  <si>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</si>
  <si>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</si>
  <si>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</si>
  <si>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</si>
  <si>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</si>
  <si>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</si>
  <si>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</si>
  <si>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</si>
  <si>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</si>
  <si>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</si>
  <si>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</si>
  <si>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</si>
  <si>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</si>
  <si>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</si>
  <si>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</si>
  <si>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</si>
  <si>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</si>
  <si>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</si>
  <si>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</si>
  <si>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</si>
  <si>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</si>
  <si>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</si>
  <si>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</si>
  <si>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</si>
  <si>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</si>
  <si>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</si>
  <si>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</si>
  <si>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</si>
  <si>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</si>
  <si>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</si>
  <si>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</si>
  <si>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</si>
  <si>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</si>
  <si>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</si>
  <si>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</si>
  <si>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</si>
  <si>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</si>
  <si>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</si>
  <si>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</si>
  <si>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</si>
  <si>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</si>
  <si>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</si>
  <si>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</si>
  <si>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</si>
  <si>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</si>
  <si>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</si>
  <si>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</si>
  <si>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</si>
  <si>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</si>
  <si>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</si>
  <si>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</si>
  <si>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</si>
  <si>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</si>
  <si>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</si>
  <si>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</si>
  <si>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</si>
  <si>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</si>
  <si>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</si>
  <si>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</si>
  <si>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</si>
  <si>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</si>
  <si>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</si>
  <si>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</si>
  <si>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</si>
  <si>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</si>
  <si>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</si>
  <si>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</si>
  <si>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</si>
  <si>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</si>
  <si>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</si>
  <si>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</si>
  <si>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</si>
  <si>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</si>
  <si>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</si>
  <si>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</si>
  <si>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</si>
  <si>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</si>
  <si>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</si>
  <si>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</si>
  <si>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</si>
  <si>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</si>
  <si>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</si>
  <si>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</si>
  <si>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</si>
  <si>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</si>
  <si>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</si>
  <si>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</si>
  <si>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</si>
  <si>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</si>
  <si>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</si>
  <si>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</si>
  <si>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</si>
  <si>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</si>
  <si>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</si>
  <si>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</si>
  <si>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</si>
  <si>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</si>
  <si>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</si>
  <si>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</si>
  <si>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</si>
  <si>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</si>
  <si>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</si>
  <si>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</si>
  <si>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</si>
  <si>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</si>
  <si>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</si>
  <si>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</si>
  <si>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</si>
  <si>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</si>
  <si>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</si>
  <si>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</si>
  <si>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</si>
  <si>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</si>
  <si>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</si>
  <si>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</si>
  <si>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</si>
  <si>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</si>
  <si>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</si>
  <si>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</si>
  <si>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</si>
  <si>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</si>
  <si>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</si>
  <si>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</si>
  <si>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</si>
  <si>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</si>
  <si>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</si>
  <si>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</si>
  <si>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</si>
  <si>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</si>
  <si>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</si>
  <si>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</si>
  <si>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</si>
  <si>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</si>
  <si>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</si>
  <si>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</si>
  <si>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</si>
  <si>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</si>
  <si>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</si>
  <si>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</si>
  <si>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</si>
  <si>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</si>
  <si>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</si>
  <si>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</si>
  <si>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</si>
  <si>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</si>
  <si>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</si>
  <si>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</si>
  <si>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</si>
  <si>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</si>
  <si>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</si>
  <si>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</si>
  <si>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</si>
  <si>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</si>
  <si>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</si>
  <si>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</si>
  <si>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</si>
  <si>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</si>
  <si>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</si>
  <si>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</si>
  <si>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</si>
  <si>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</si>
  <si>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</si>
  <si>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</si>
  <si>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</si>
  <si>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</si>
  <si>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</si>
  <si>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</si>
  <si>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</si>
  <si>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</si>
  <si>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</si>
  <si>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</si>
  <si>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</si>
  <si>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</si>
  <si>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</si>
  <si>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</si>
  <si>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</si>
  <si>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</si>
  <si>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</si>
  <si>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</si>
  <si>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</si>
  <si>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</si>
  <si>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</si>
  <si>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</si>
  <si>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</si>
  <si>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</si>
  <si>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</si>
  <si>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</si>
  <si>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</si>
  <si>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</si>
  <si>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</si>
  <si>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</si>
  <si>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</si>
  <si>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</si>
  <si>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</si>
  <si>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</si>
  <si>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</si>
  <si>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</si>
  <si>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</si>
  <si>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</si>
  <si>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</si>
  <si>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</si>
  <si>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</si>
  <si>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</si>
  <si>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</si>
  <si>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</si>
  <si>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</si>
  <si>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</si>
  <si>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</si>
  <si>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</si>
  <si>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</si>
  <si>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</si>
  <si>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</si>
  <si>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</si>
  <si>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</si>
  <si>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</si>
  <si>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</si>
  <si>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</si>
  <si>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</si>
  <si>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</si>
  <si>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</si>
  <si>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</si>
  <si>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</si>
  <si>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</si>
  <si>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</si>
  <si>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</si>
  <si>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</si>
  <si>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</si>
  <si>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</si>
  <si>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</si>
  <si>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</si>
  <si>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</si>
  <si>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</si>
  <si>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</si>
  <si>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</si>
  <si>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</si>
  <si>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</si>
  <si>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</si>
  <si>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</si>
  <si>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</si>
  <si>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</si>
  <si>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</si>
  <si>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</si>
  <si>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</si>
  <si>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</si>
  <si>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</si>
  <si>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</si>
  <si>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</si>
  <si>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</si>
  <si>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</si>
  <si>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</si>
  <si>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</si>
  <si>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</si>
  <si>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</si>
  <si>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</si>
  <si>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</si>
  <si>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</si>
  <si>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</si>
  <si>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</si>
  <si>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</si>
  <si>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</si>
  <si>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</si>
  <si>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</si>
  <si>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</si>
  <si>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</si>
  <si>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</si>
  <si>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</si>
  <si>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</si>
  <si>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</si>
  <si>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</si>
  <si>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</si>
  <si>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</si>
  <si>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</si>
  <si>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</si>
  <si>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</si>
  <si>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</si>
  <si>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</si>
  <si>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</si>
  <si>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</si>
  <si>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</si>
  <si>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</si>
  <si>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</si>
  <si>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</si>
  <si>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</si>
  <si>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</si>
  <si>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</si>
  <si>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</si>
  <si>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</si>
  <si>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</si>
  <si>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</si>
  <si>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</si>
  <si>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</si>
  <si>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</si>
  <si>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</si>
  <si>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</si>
  <si>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</si>
  <si>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</si>
  <si>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</si>
  <si>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</si>
  <si>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</si>
  <si>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</si>
  <si>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</si>
  <si>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</si>
  <si>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</si>
  <si>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</si>
  <si>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</si>
  <si>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</si>
  <si>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</si>
  <si>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</si>
  <si>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</si>
  <si>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</si>
  <si>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</si>
  <si>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</si>
  <si>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</si>
  <si>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</si>
  <si>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</si>
  <si>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</si>
  <si>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</si>
  <si>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</si>
  <si>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</si>
  <si>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</si>
  <si>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</si>
  <si>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</si>
  <si>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</si>
  <si>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</si>
  <si>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</si>
  <si>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</si>
  <si>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</si>
  <si>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</si>
  <si>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</si>
  <si>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</si>
  <si>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</si>
  <si>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</si>
  <si>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</si>
  <si>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</si>
  <si>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</si>
  <si>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</si>
  <si>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</si>
  <si>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</si>
  <si>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</si>
  <si>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</si>
  <si>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</si>
  <si>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</si>
  <si>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</si>
  <si>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</si>
  <si>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</si>
  <si>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</si>
  <si>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</si>
  <si>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</si>
  <si>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</si>
  <si>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</si>
  <si>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</si>
  <si>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</si>
  <si>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</si>
  <si>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</si>
  <si>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</si>
  <si>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</si>
  <si>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</si>
  <si>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</si>
  <si>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</si>
  <si>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</si>
  <si>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</si>
  <si>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</si>
  <si>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</si>
  <si>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</si>
  <si>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</si>
  <si>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</si>
  <si>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</si>
  <si>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</si>
  <si>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</si>
  <si>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</si>
  <si>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</si>
  <si>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</si>
  <si>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</si>
  <si>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</si>
  <si>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</si>
  <si>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</si>
  <si>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</si>
  <si>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</si>
  <si>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</si>
  <si>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</si>
  <si>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</si>
  <si>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</si>
  <si>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</si>
  <si>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</si>
  <si>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</si>
  <si>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</si>
  <si>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</si>
  <si>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</si>
  <si>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</si>
  <si>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</si>
  <si>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</si>
  <si>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</si>
  <si>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</si>
  <si>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</si>
  <si>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</si>
  <si>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</si>
  <si>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</si>
  <si>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</si>
  <si>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</si>
  <si>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</si>
  <si>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</si>
  <si>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</si>
  <si>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</si>
  <si>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</si>
  <si>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</si>
  <si>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</si>
  <si>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</si>
  <si>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</si>
  <si>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</si>
  <si>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</si>
  <si>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</si>
  <si>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</si>
  <si>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</si>
  <si>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</si>
  <si>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</si>
  <si>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</si>
  <si>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</si>
  <si>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</si>
  <si>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</si>
  <si>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</si>
  <si>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</si>
  <si>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</si>
  <si>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</si>
  <si>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</si>
  <si>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</si>
  <si>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</si>
  <si>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</si>
  <si>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</si>
  <si>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</si>
  <si>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</si>
  <si>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</si>
  <si>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</si>
  <si>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</si>
  <si>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</si>
  <si>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</si>
  <si>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</si>
  <si>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</si>
  <si>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</si>
  <si>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</si>
  <si>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</si>
  <si>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</si>
  <si>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</si>
  <si>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</si>
  <si>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</si>
  <si>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</si>
  <si>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</si>
  <si>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</si>
  <si>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</si>
  <si>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</si>
  <si>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</si>
  <si>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</si>
  <si>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</si>
  <si>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</si>
  <si>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</si>
  <si>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</si>
  <si>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</si>
  <si>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</si>
  <si>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</si>
  <si>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</si>
  <si>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</si>
  <si>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</si>
  <si>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</si>
  <si>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</si>
  <si>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</si>
  <si>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</si>
  <si>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</si>
  <si>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</si>
  <si>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</si>
  <si>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</si>
  <si>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</si>
  <si>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</si>
  <si>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</si>
  <si>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</si>
  <si>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</si>
  <si>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</si>
  <si>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</si>
  <si>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</si>
  <si>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</si>
  <si>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</si>
  <si>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</si>
  <si>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</si>
  <si>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</si>
  <si>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</si>
  <si>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</si>
  <si>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</si>
  <si>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</si>
  <si>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</si>
  <si>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</si>
  <si>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</si>
  <si>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</si>
  <si>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</si>
  <si>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</si>
  <si>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</si>
  <si>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</si>
  <si>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</si>
  <si>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</si>
  <si>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</si>
  <si>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</si>
  <si>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</si>
  <si>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</si>
  <si>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</si>
  <si>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</si>
  <si>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</si>
  <si>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</si>
  <si>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</si>
  <si>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</si>
  <si>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</si>
  <si>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</si>
  <si>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</si>
  <si>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</si>
  <si>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</si>
  <si>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</si>
  <si>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</si>
  <si>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</si>
  <si>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</si>
  <si>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</si>
  <si>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</si>
  <si>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</si>
  <si>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</si>
  <si>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</si>
  <si>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</si>
  <si>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</si>
  <si>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</si>
  <si>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</si>
  <si>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</si>
  <si>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</si>
  <si>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</si>
  <si>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</si>
  <si>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</si>
  <si>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</si>
  <si>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</si>
  <si>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</si>
  <si>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</si>
  <si>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</si>
  <si>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</si>
  <si>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</si>
  <si>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</si>
  <si>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</si>
  <si>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</si>
  <si>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</si>
  <si>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</si>
  <si>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</si>
  <si>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</si>
  <si>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</si>
  <si>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</si>
  <si>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</si>
  <si>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</si>
  <si>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</si>
  <si>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</si>
  <si>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</si>
  <si>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</si>
  <si>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</si>
  <si>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</si>
  <si>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</si>
  <si>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</si>
  <si>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</si>
  <si>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</si>
  <si>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</si>
  <si>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</si>
  <si>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</si>
  <si>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</si>
  <si>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</si>
  <si>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</si>
  <si>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</si>
  <si>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</si>
  <si>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</si>
  <si>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</si>
  <si>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</si>
  <si>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</si>
  <si>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</si>
  <si>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</si>
  <si>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</si>
  <si>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</si>
  <si>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</si>
  <si>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</si>
  <si>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</si>
  <si>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</si>
  <si>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</si>
  <si>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</si>
  <si>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</si>
  <si>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</si>
  <si>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</si>
  <si>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</si>
  <si>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</si>
  <si>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</si>
  <si>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</si>
  <si>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</si>
  <si>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</si>
  <si>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</si>
  <si>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</si>
  <si>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</si>
  <si>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</si>
  <si>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</si>
  <si>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</si>
  <si>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</si>
  <si>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</si>
  <si>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</si>
  <si>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</si>
  <si>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</si>
  <si>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</si>
  <si>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</si>
  <si>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</si>
  <si>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</si>
  <si>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</si>
  <si>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</si>
  <si>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</si>
  <si>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</si>
  <si>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</si>
  <si>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</si>
  <si>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</si>
  <si>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</si>
  <si>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</si>
  <si>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</si>
  <si>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</si>
  <si>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</si>
  <si>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</si>
  <si>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</si>
  <si>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</si>
  <si>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</si>
  <si>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</si>
  <si>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</si>
  <si>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</si>
  <si>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</si>
  <si>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</si>
  <si>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</si>
  <si>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</si>
  <si>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</si>
  <si>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</si>
  <si>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</si>
  <si>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</si>
  <si>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</si>
  <si>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</si>
  <si>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</si>
  <si>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</si>
  <si>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</si>
  <si>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</si>
  <si>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</si>
  <si>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</si>
  <si>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</si>
  <si>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</si>
  <si>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</si>
  <si>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</si>
  <si>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</si>
  <si>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</si>
  <si>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</si>
  <si>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</si>
  <si>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</si>
  <si>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</si>
  <si>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</si>
  <si>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</si>
  <si>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</si>
  <si>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</si>
  <si>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</si>
  <si>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</si>
  <si>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</si>
  <si>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</si>
  <si>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</si>
  <si>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</si>
  <si>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</si>
  <si>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</si>
  <si>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</si>
  <si>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</si>
  <si>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</si>
  <si>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</si>
  <si>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</si>
  <si>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</si>
  <si>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</si>
  <si>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</si>
  <si>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</si>
  <si>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</si>
  <si>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</si>
  <si>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</si>
  <si>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</si>
  <si>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</si>
  <si>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</si>
  <si>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</si>
  <si>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</si>
  <si>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</si>
  <si>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</si>
  <si>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</si>
  <si>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</si>
  <si>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</si>
  <si>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</si>
  <si>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</si>
  <si>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</si>
  <si>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</si>
  <si>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</si>
  <si>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</si>
  <si>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</si>
  <si>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</si>
  <si>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</si>
  <si>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</si>
  <si>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</si>
  <si>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</si>
  <si>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</si>
  <si>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</si>
  <si>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</si>
  <si>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</si>
  <si>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</si>
  <si>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</si>
  <si>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</si>
  <si>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</si>
  <si>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</si>
  <si>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</si>
  <si>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</si>
  <si>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</si>
  <si>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</si>
  <si>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</si>
  <si>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</si>
  <si>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</si>
  <si>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</si>
  <si>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</si>
  <si>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</si>
  <si>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</si>
  <si>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</si>
  <si>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</si>
  <si>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</si>
  <si>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</si>
  <si>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</si>
  <si>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</si>
  <si>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</si>
  <si>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</si>
  <si>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</si>
  <si>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</si>
  <si>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</si>
  <si>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</si>
  <si>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</si>
  <si>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</si>
  <si>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</si>
  <si>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</si>
  <si>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</si>
  <si>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</si>
  <si>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</si>
  <si>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</si>
  <si>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</si>
  <si>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</si>
  <si>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</si>
  <si>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</si>
  <si>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</si>
  <si>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</si>
  <si>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</si>
  <si>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</si>
  <si>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</si>
  <si>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</si>
  <si>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</si>
  <si>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</si>
  <si>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</si>
  <si>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</si>
  <si>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</si>
  <si>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</si>
  <si>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</si>
  <si>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</si>
  <si>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</si>
  <si>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</si>
  <si>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</si>
  <si>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</si>
  <si>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</si>
  <si>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</si>
  <si>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</si>
  <si>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</si>
  <si>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</si>
  <si>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</si>
  <si>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</si>
  <si>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</si>
  <si>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</si>
  <si>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</si>
  <si>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</si>
  <si>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</si>
  <si>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</si>
  <si>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</si>
  <si>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</si>
  <si>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</si>
  <si>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</si>
  <si>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</si>
  <si>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</si>
  <si>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</si>
  <si>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</si>
  <si>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</si>
  <si>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</si>
  <si>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</si>
  <si>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</si>
  <si>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</si>
  <si>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</si>
  <si>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</si>
  <si>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</si>
  <si>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</si>
  <si>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</si>
  <si>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</si>
  <si>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</si>
  <si>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</si>
  <si>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</si>
  <si>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</si>
  <si>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</si>
  <si>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</si>
  <si>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</si>
  <si>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</si>
  <si>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</si>
  <si>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</si>
  <si>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</si>
  <si>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</si>
  <si>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</si>
  <si>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</si>
  <si>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</si>
  <si>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</si>
  <si>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</si>
  <si>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</si>
  <si>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</si>
  <si>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</si>
  <si>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</si>
  <si>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</si>
  <si>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</si>
  <si>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</si>
  <si>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</si>
  <si>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</si>
  <si>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</si>
  <si>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</si>
  <si>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</si>
  <si>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</si>
  <si>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</si>
  <si>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</si>
  <si>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</si>
  <si>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</si>
  <si>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</si>
  <si>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</si>
  <si>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</si>
  <si>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</si>
  <si>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</si>
  <si>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</si>
  <si>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</si>
  <si>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</si>
  <si>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</si>
  <si>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</si>
  <si>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</si>
  <si>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</si>
  <si>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</si>
  <si>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</si>
  <si>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</si>
  <si>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</si>
  <si>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</si>
  <si>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</si>
  <si>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</si>
  <si>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</si>
  <si>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</si>
  <si>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</si>
  <si>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</si>
  <si>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</si>
  <si>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</si>
  <si>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</si>
  <si>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</si>
  <si>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</si>
  <si>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</si>
  <si>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</si>
  <si>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</si>
  <si>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</si>
  <si>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</si>
  <si>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</si>
  <si>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</si>
  <si>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</si>
  <si>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</si>
  <si>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</si>
  <si>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</si>
  <si>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</si>
  <si>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</si>
  <si>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</si>
  <si>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</si>
  <si>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</si>
  <si>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</si>
  <si>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</si>
  <si>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</si>
  <si>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</si>
  <si>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</si>
  <si>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</si>
  <si>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</si>
  <si>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</si>
  <si>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</si>
  <si>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</si>
  <si>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</si>
  <si>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</si>
  <si>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</si>
  <si>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</si>
  <si>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</si>
  <si>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</si>
  <si>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</si>
  <si>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</si>
  <si>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</si>
  <si>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</si>
  <si>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</si>
  <si>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</si>
  <si>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</si>
  <si>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</si>
  <si>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</si>
  <si>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</si>
  <si>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</si>
  <si>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</si>
  <si>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</si>
  <si>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</si>
  <si>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</si>
  <si>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</si>
  <si>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</si>
  <si>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</si>
  <si>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</si>
  <si>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</si>
  <si>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</si>
  <si>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</si>
  <si>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</si>
  <si>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</si>
  <si>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</si>
  <si>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</si>
  <si>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</si>
  <si>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</si>
  <si>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</si>
  <si>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</si>
  <si>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</si>
  <si>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</si>
  <si>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</si>
  <si>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</si>
  <si>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</si>
  <si>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</si>
  <si>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</si>
  <si>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</si>
  <si>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</si>
  <si>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</si>
  <si>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</si>
  <si>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</si>
  <si>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</si>
  <si>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</si>
  <si>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</si>
  <si>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</si>
  <si>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</si>
  <si>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</si>
  <si>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</si>
  <si>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</si>
  <si>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</si>
  <si>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</si>
  <si>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</si>
  <si>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</si>
  <si>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</si>
  <si>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</si>
  <si>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</si>
  <si>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</si>
  <si>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</si>
  <si>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</si>
  <si>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</si>
  <si>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</si>
  <si>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</si>
  <si>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</si>
  <si>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</si>
  <si>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</si>
  <si>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</si>
  <si>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</si>
  <si>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</si>
  <si>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</si>
  <si>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</si>
  <si>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</si>
  <si>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</si>
  <si>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</si>
  <si>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</si>
  <si>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</si>
  <si>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</si>
  <si>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</si>
  <si>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</si>
  <si>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</si>
  <si>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</si>
  <si>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</si>
  <si>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</si>
  <si>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</si>
  <si>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</si>
  <si>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</si>
  <si>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</si>
  <si>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</si>
  <si>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</si>
  <si>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</si>
  <si>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</si>
  <si>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</si>
  <si>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</si>
  <si>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</si>
  <si>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</si>
  <si>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</si>
  <si>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</si>
  <si>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</si>
  <si>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</si>
  <si>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</si>
  <si>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</si>
  <si>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</si>
  <si>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</si>
  <si>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</si>
  <si>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</si>
  <si>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</si>
  <si>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</si>
  <si>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</si>
  <si>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</si>
  <si>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</si>
  <si>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</si>
  <si>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</si>
  <si>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</si>
  <si>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</si>
  <si>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</si>
  <si>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</si>
  <si>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</si>
  <si>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</si>
  <si>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</si>
  <si>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</si>
  <si>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</si>
  <si>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</si>
  <si>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</si>
  <si>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</si>
  <si>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</si>
  <si>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</si>
  <si>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</si>
  <si>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</si>
  <si>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</si>
  <si>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</si>
  <si>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</si>
  <si>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</si>
  <si>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</si>
  <si>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</si>
  <si>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</si>
  <si>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</si>
  <si>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</si>
  <si>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</si>
  <si>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</si>
  <si>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</si>
  <si>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</si>
  <si>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</si>
  <si>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</si>
  <si>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</si>
  <si>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</si>
  <si>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</si>
  <si>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</si>
  <si>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</si>
  <si>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</si>
  <si>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</si>
  <si>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</si>
  <si>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</si>
  <si>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</si>
  <si>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</si>
  <si>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</si>
  <si>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</si>
  <si>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</si>
  <si>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</si>
  <si>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</si>
  <si>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</si>
  <si>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</si>
  <si>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</si>
  <si>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</si>
  <si>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</si>
  <si>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</si>
  <si>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</si>
  <si>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</si>
  <si>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</si>
  <si>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</si>
  <si>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</si>
  <si>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</si>
  <si>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</si>
  <si>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</si>
  <si>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</si>
  <si>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</si>
  <si>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</si>
  <si>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</si>
  <si>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</si>
  <si>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</si>
  <si>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</si>
  <si>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</si>
  <si>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</si>
  <si>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</si>
  <si>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</si>
  <si>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</si>
  <si>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</si>
  <si>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</si>
  <si>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</si>
  <si>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</si>
  <si>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</si>
  <si>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</si>
  <si>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</si>
  <si>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</si>
  <si>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</si>
  <si>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</si>
  <si>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</si>
  <si>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</si>
  <si>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</si>
  <si>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</si>
  <si>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</si>
  <si>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</si>
  <si>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</si>
  <si>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</si>
  <si>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</si>
  <si>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</si>
  <si>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</si>
  <si>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</si>
  <si>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</si>
  <si>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</si>
  <si>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</si>
  <si>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</si>
  <si>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</si>
  <si>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</si>
  <si>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</si>
  <si>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</si>
  <si>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</si>
  <si>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</si>
  <si>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</si>
  <si>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</si>
  <si>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</si>
  <si>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</si>
  <si>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</si>
  <si>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</si>
  <si>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</si>
  <si>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</si>
  <si>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</si>
  <si>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</si>
  <si>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</si>
  <si>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</si>
  <si>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</si>
  <si>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</si>
  <si>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</si>
  <si>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</si>
  <si>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</si>
  <si>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</si>
  <si>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</si>
  <si>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</si>
  <si>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</si>
  <si>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</si>
  <si>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</si>
  <si>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</si>
  <si>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</si>
  <si>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</si>
  <si>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</si>
  <si>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</si>
  <si>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</si>
  <si>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</si>
  <si>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</si>
  <si>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</si>
  <si>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</si>
  <si>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</si>
  <si>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</si>
  <si>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</si>
  <si>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</si>
  <si>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</si>
  <si>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</si>
  <si>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</si>
  <si>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</si>
  <si>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</si>
  <si>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</si>
  <si>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</si>
  <si>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</si>
  <si>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</si>
  <si>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</si>
  <si>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</si>
  <si>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</si>
  <si>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</si>
  <si>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</si>
  <si>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</si>
  <si>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</si>
  <si>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</si>
  <si>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</si>
  <si>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</si>
  <si>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</si>
  <si>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</si>
  <si>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</si>
  <si>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</si>
  <si>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</si>
  <si>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</si>
  <si>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</si>
  <si>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</si>
  <si>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</si>
  <si>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</si>
  <si>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</si>
  <si>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</si>
  <si>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</si>
  <si>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</si>
  <si>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</si>
  <si>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</si>
  <si>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</si>
  <si>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</si>
  <si>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</si>
  <si>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</si>
  <si>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</si>
  <si>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</si>
  <si>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</si>
  <si>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</si>
  <si>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</si>
  <si>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</si>
  <si>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</si>
  <si>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</si>
  <si>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</si>
  <si>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</si>
  <si>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</si>
  <si>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</si>
  <si>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</si>
  <si>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</si>
  <si>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</si>
  <si>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</si>
  <si>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</si>
  <si>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</si>
  <si>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</si>
  <si>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</si>
  <si>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</si>
  <si>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</si>
  <si>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</si>
  <si>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</si>
  <si>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</si>
  <si>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</si>
  <si>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</si>
  <si>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</si>
  <si>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</si>
  <si>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</si>
  <si>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</si>
  <si>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</si>
  <si>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</si>
  <si>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</si>
  <si>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</si>
  <si>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</si>
  <si>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</si>
  <si>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</si>
  <si>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</si>
  <si>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</si>
  <si>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</si>
  <si>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</si>
  <si>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</si>
  <si>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</si>
  <si>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</si>
  <si>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</si>
  <si>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</si>
  <si>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</si>
  <si>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</si>
  <si>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</si>
  <si>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</si>
  <si>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</si>
  <si>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</si>
  <si>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</si>
  <si>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</si>
  <si>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</si>
  <si>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</si>
  <si>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</si>
  <si>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</si>
  <si>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</si>
  <si>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</si>
  <si>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</si>
  <si>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</si>
  <si>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</si>
  <si>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</si>
  <si>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</si>
  <si>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</si>
  <si>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</si>
  <si>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</si>
  <si>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</si>
  <si>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</si>
  <si>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</si>
  <si>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</si>
  <si>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</si>
  <si>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</si>
  <si>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</si>
  <si>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</si>
  <si>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</si>
  <si>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</si>
  <si>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</si>
  <si>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</si>
  <si>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</si>
  <si>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</si>
  <si>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</si>
  <si>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</si>
  <si>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</si>
  <si>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</si>
  <si>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</si>
  <si>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</si>
  <si>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</si>
  <si>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</si>
  <si>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</si>
  <si>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</si>
  <si>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</si>
  <si>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</si>
  <si>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</si>
  <si>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</si>
  <si>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</si>
  <si>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</si>
  <si>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</si>
  <si>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</si>
  <si>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</si>
  <si>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</si>
  <si>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</si>
  <si>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</si>
  <si>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</si>
  <si>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</si>
  <si>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</si>
  <si>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</si>
  <si>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</si>
  <si>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</si>
  <si>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</si>
  <si>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</si>
  <si>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</si>
  <si>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</si>
  <si>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</si>
  <si>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</si>
  <si>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</si>
  <si>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</si>
  <si>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</si>
  <si>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</si>
  <si>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</si>
  <si>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</si>
  <si>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</si>
  <si>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</si>
  <si>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</si>
  <si>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</si>
  <si>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</si>
  <si>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</si>
  <si>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</si>
  <si>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</si>
  <si>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</si>
  <si>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</si>
  <si>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</si>
  <si>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</si>
  <si>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</si>
  <si>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</si>
  <si>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</si>
  <si>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</si>
  <si>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</si>
  <si>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</si>
  <si>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</si>
  <si>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</si>
  <si>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</si>
  <si>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</si>
  <si>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</si>
  <si>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</si>
  <si>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</si>
  <si>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</si>
  <si>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</si>
  <si>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</si>
  <si>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</si>
  <si>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</si>
  <si>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</si>
  <si>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</si>
  <si>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</si>
  <si>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</si>
  <si>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</si>
  <si>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</si>
  <si>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</si>
  <si>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</si>
  <si>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</si>
  <si>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</si>
  <si>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</si>
  <si>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</si>
  <si>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</si>
  <si>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</si>
  <si>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</si>
  <si>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</si>
  <si>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</si>
  <si>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</si>
  <si>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</si>
  <si>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</si>
  <si>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</si>
  <si>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</si>
  <si>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</si>
  <si>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</si>
  <si>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</si>
  <si>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</si>
  <si>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</si>
  <si>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</si>
  <si>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</si>
  <si>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</si>
  <si>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</si>
  <si>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</si>
  <si>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</si>
  <si>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</si>
  <si>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</si>
  <si>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</si>
  <si>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</si>
  <si>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</si>
  <si>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</si>
  <si>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</si>
  <si>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</si>
  <si>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</si>
  <si>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</si>
  <si>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</si>
  <si>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</si>
  <si>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</si>
  <si>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</si>
  <si>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</si>
  <si>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</si>
  <si>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</si>
  <si>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</si>
  <si>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</si>
  <si>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</si>
  <si>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</si>
  <si>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</si>
  <si>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</si>
  <si>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</si>
  <si>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</si>
  <si>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</si>
  <si>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</si>
  <si>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</si>
  <si>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</si>
  <si>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</si>
  <si>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</si>
  <si>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</si>
  <si>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</si>
  <si>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</si>
  <si>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</si>
  <si>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</si>
  <si>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</si>
  <si>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</si>
  <si>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</si>
  <si>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</si>
  <si>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</si>
  <si>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</si>
  <si>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</si>
  <si>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</si>
  <si>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</si>
  <si>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</si>
  <si>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</si>
  <si>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</si>
  <si>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</si>
  <si>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</si>
  <si>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</si>
  <si>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</si>
  <si>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</si>
  <si>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</si>
  <si>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</si>
  <si>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</si>
  <si>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</si>
  <si>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</si>
  <si>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</si>
  <si>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</si>
  <si>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</si>
  <si>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</si>
  <si>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</si>
  <si>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</si>
  <si>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</si>
  <si>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</si>
  <si>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</si>
  <si>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</si>
  <si>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</si>
  <si>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</si>
  <si>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</si>
  <si>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</si>
  <si>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</si>
  <si>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</si>
  <si>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</si>
  <si>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</si>
  <si>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</si>
  <si>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</si>
  <si>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</si>
  <si>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</si>
  <si>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</si>
  <si>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</si>
  <si>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</si>
  <si>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</si>
  <si>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</si>
  <si>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</si>
  <si>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</si>
  <si>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</si>
  <si>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</si>
  <si>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</si>
  <si>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</si>
  <si>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</si>
  <si>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</si>
  <si>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</si>
  <si>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</si>
  <si>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</si>
  <si>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</si>
  <si>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</si>
  <si>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</si>
  <si>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</si>
  <si>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</si>
  <si>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</si>
  <si>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</si>
  <si>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</si>
  <si>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</si>
  <si>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</si>
  <si>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</si>
  <si>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</si>
  <si>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</si>
  <si>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</si>
  <si>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</si>
  <si>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</si>
  <si>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</si>
  <si>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</si>
  <si>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</si>
  <si>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</si>
  <si>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</si>
  <si>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</si>
  <si>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</si>
  <si>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</si>
  <si>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</si>
  <si>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</si>
  <si>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</si>
  <si>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</si>
  <si>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</si>
  <si>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</si>
  <si>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</si>
  <si>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</si>
  <si>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</si>
  <si>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</si>
  <si>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</si>
  <si>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</si>
  <si>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</si>
  <si>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</si>
  <si>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</si>
  <si>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</si>
  <si>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</si>
  <si>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</si>
  <si>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</si>
  <si>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</si>
  <si>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</si>
  <si>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</si>
  <si>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</si>
  <si>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</si>
  <si>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</si>
  <si>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</si>
  <si>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</si>
  <si>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</si>
  <si>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</si>
  <si>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</si>
  <si>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</si>
  <si>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</si>
  <si>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</si>
  <si>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</si>
  <si>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</si>
  <si>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</si>
  <si>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</si>
  <si>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</si>
  <si>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</si>
  <si>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</si>
  <si>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</si>
  <si>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</si>
  <si>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</si>
  <si>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</si>
  <si>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</si>
  <si>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</si>
  <si>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</si>
  <si>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</si>
  <si>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</si>
  <si>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</si>
  <si>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</si>
  <si>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</si>
  <si>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</si>
  <si>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</si>
  <si>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</si>
  <si>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</si>
  <si>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</si>
  <si>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</si>
  <si>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</si>
  <si>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</si>
  <si>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</si>
  <si>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</si>
  <si>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</si>
  <si>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</si>
  <si>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</si>
  <si>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</si>
  <si>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</si>
  <si>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</si>
  <si>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</si>
  <si>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</si>
  <si>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</si>
  <si>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</si>
  <si>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</si>
  <si>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</si>
  <si>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</si>
  <si>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</si>
  <si>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</si>
  <si>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</si>
  <si>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</si>
  <si>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</si>
  <si>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</si>
  <si>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</si>
  <si>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</si>
  <si>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</si>
  <si>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</si>
  <si>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</si>
  <si>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</si>
  <si>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</si>
  <si>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</si>
  <si>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</si>
  <si>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</si>
  <si>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</si>
  <si>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</si>
  <si>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</si>
  <si>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</si>
  <si>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</si>
  <si>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</si>
  <si>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</si>
  <si>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</si>
  <si>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</si>
  <si>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</si>
  <si>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</si>
  <si>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</si>
  <si>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</si>
  <si>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</si>
  <si>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</si>
  <si>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</si>
  <si>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</si>
  <si>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</si>
  <si>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</si>
  <si>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</si>
  <si>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</si>
  <si>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</si>
  <si>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</si>
  <si>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</si>
  <si>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</si>
  <si>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</si>
  <si>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</si>
  <si>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</si>
  <si>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</si>
  <si>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</si>
  <si>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</si>
  <si>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</si>
  <si>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</si>
  <si>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</si>
  <si>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</si>
  <si>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</si>
  <si>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</si>
  <si>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</si>
  <si>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</si>
  <si>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</si>
  <si>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</si>
  <si>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</si>
  <si>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</si>
  <si>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</si>
  <si>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</si>
  <si>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</si>
  <si>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</si>
  <si>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</si>
  <si>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</si>
  <si>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</si>
  <si>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</si>
  <si>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</si>
  <si>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</si>
  <si>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</si>
  <si>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</si>
  <si>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</si>
  <si>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</si>
  <si>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</si>
  <si>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</si>
  <si>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</si>
  <si>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</si>
  <si>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</si>
  <si>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</si>
  <si>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</si>
  <si>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</si>
  <si>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</si>
  <si>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</si>
  <si>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</si>
  <si>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</si>
  <si>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</si>
  <si>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</si>
  <si>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</si>
  <si>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</si>
  <si>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</si>
  <si>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</si>
  <si>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</si>
  <si>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</si>
  <si>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</si>
  <si>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</si>
  <si>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</si>
  <si>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</si>
  <si>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</si>
  <si>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</si>
  <si>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</si>
  <si>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</si>
  <si>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</si>
  <si>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</si>
  <si>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</si>
  <si>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</si>
  <si>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</si>
  <si>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</si>
  <si>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</si>
  <si>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</si>
  <si>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</si>
  <si>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</si>
  <si>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</si>
  <si>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</si>
  <si>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</si>
  <si>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</si>
  <si>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</si>
  <si>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</si>
  <si>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</si>
  <si>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</si>
  <si>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</si>
  <si>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</si>
  <si>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</si>
  <si>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</si>
  <si>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</si>
  <si>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</si>
  <si>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</si>
  <si>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</si>
  <si>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</si>
  <si>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</si>
  <si>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</si>
  <si>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</si>
  <si>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</si>
  <si>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</si>
  <si>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</si>
  <si>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</si>
  <si>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</si>
  <si>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</si>
  <si>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</si>
  <si>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</si>
  <si>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</si>
  <si>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</si>
  <si>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</si>
  <si>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</si>
  <si>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</si>
  <si>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</si>
  <si>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</si>
  <si>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</si>
  <si>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</si>
  <si>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</si>
  <si>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</si>
  <si>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</si>
  <si>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</si>
  <si>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</si>
  <si>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</si>
  <si>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</si>
  <si>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</si>
  <si>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</si>
  <si>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</si>
  <si>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</si>
  <si>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</si>
  <si>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</si>
  <si>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</si>
  <si>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</si>
  <si>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</si>
  <si>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</si>
  <si>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</si>
  <si>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</si>
  <si>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</si>
  <si>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</si>
  <si>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</si>
  <si>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</si>
  <si>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</si>
  <si>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</si>
  <si>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</si>
  <si>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</si>
  <si>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</si>
  <si>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</si>
  <si>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</si>
  <si>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</si>
  <si>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</si>
  <si>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</si>
  <si>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</si>
  <si>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</si>
  <si>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</si>
  <si>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</si>
  <si>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</si>
  <si>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</si>
  <si>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</si>
  <si>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</si>
  <si>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</si>
  <si>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</si>
  <si>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</si>
  <si>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</si>
  <si>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</si>
  <si>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</si>
  <si>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</si>
  <si>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</si>
  <si>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</si>
  <si>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</si>
  <si>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</si>
  <si>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</si>
  <si>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</si>
  <si>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</si>
  <si>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</si>
  <si>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</si>
  <si>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</si>
  <si>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</si>
  <si>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</si>
  <si>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</si>
  <si>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</si>
  <si>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</si>
  <si>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</si>
  <si>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</si>
  <si>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</si>
  <si>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</si>
  <si>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</si>
  <si>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</si>
  <si>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</si>
  <si>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</si>
  <si>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</si>
  <si>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</si>
  <si>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</si>
  <si>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</si>
  <si>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</si>
  <si>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</si>
  <si>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</si>
  <si>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</si>
  <si>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</si>
  <si>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</si>
  <si>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</si>
  <si>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</si>
  <si>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</si>
  <si>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</si>
  <si>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</si>
  <si>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</si>
  <si>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</si>
  <si>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</si>
  <si>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</si>
  <si>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</si>
  <si>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</si>
  <si>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</si>
  <si>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</si>
  <si>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</si>
  <si>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</si>
  <si>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</si>
  <si>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</si>
  <si>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</si>
  <si>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</si>
  <si>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</si>
  <si>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</si>
  <si>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</si>
  <si>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</si>
  <si>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</si>
  <si>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</si>
  <si>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</si>
  <si>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</si>
  <si>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</si>
  <si>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</si>
  <si>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</si>
  <si>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</si>
  <si>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</si>
  <si>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</si>
  <si>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</si>
  <si>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</si>
  <si>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</si>
  <si>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</si>
  <si>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</si>
  <si>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</si>
  <si>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</si>
  <si>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</si>
  <si>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</si>
  <si>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</si>
  <si>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</si>
  <si>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</si>
  <si>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</si>
  <si>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</si>
  <si>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</si>
  <si>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</si>
  <si>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</si>
  <si>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</si>
  <si>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</si>
  <si>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</si>
  <si>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</si>
  <si>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</si>
  <si>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</si>
  <si>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</si>
  <si>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</si>
  <si>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</si>
  <si>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</si>
  <si>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</si>
  <si>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</si>
  <si>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</si>
  <si>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</si>
  <si>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</si>
  <si>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</si>
  <si>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</si>
  <si>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</si>
  <si>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</si>
  <si>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</si>
  <si>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</si>
  <si>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</si>
  <si>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</si>
  <si>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</si>
  <si>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</si>
  <si>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</si>
  <si>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</si>
  <si>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</si>
  <si>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</si>
  <si>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</si>
  <si>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</si>
  <si>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</si>
  <si>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</si>
  <si>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</si>
  <si>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</si>
  <si>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</si>
  <si>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</si>
  <si>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</si>
  <si>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</si>
  <si>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</si>
  <si>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</si>
  <si>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</si>
  <si>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</si>
  <si>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</si>
  <si>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</si>
  <si>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</si>
  <si>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</si>
  <si>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</si>
  <si>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</si>
  <si>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</si>
  <si>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</si>
  <si>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</si>
  <si>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</si>
  <si>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</si>
  <si>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</si>
  <si>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</si>
  <si>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</si>
  <si>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</si>
  <si>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</si>
  <si>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</si>
  <si>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</si>
  <si>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</si>
  <si>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</si>
  <si>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</si>
  <si>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</si>
  <si>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</si>
  <si>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</si>
  <si>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</si>
  <si>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</si>
  <si>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</si>
  <si>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</si>
  <si>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</si>
  <si>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</si>
  <si>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</si>
  <si>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</si>
  <si>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</si>
  <si>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</si>
  <si>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</si>
  <si>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</si>
  <si>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</si>
  <si>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</si>
  <si>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</si>
  <si>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</si>
  <si>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</si>
  <si>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</si>
  <si>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</si>
  <si>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</si>
  <si>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</si>
  <si>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</si>
  <si>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</si>
  <si>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</si>
  <si>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</si>
  <si>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</si>
  <si>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</si>
  <si>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</si>
  <si>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</si>
  <si>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</si>
  <si>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</si>
  <si>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</si>
  <si>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</si>
  <si>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</si>
  <si>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</si>
  <si>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</si>
  <si>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</si>
  <si>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</si>
  <si>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</si>
  <si>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</si>
  <si>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</si>
  <si>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</si>
  <si>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</si>
  <si>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</si>
  <si>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</si>
  <si>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</si>
  <si>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</si>
  <si>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</si>
  <si>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</si>
  <si>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</si>
  <si>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</si>
  <si>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</si>
  <si>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</si>
  <si>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</si>
  <si>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</si>
  <si>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</si>
  <si>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</si>
  <si>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</si>
  <si>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</si>
  <si>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</si>
  <si>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</si>
  <si>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</si>
  <si>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</si>
  <si>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</si>
  <si>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</si>
  <si>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</si>
  <si>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</si>
  <si>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</si>
  <si>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</si>
  <si>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</si>
  <si>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</si>
  <si>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</si>
  <si>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</si>
  <si>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</si>
  <si>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</si>
  <si>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</si>
  <si>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</si>
  <si>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</si>
  <si>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</si>
  <si>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</si>
  <si>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</si>
  <si>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</si>
  <si>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</si>
  <si>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</si>
  <si>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</si>
  <si>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</si>
  <si>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</si>
  <si>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</si>
  <si>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</si>
  <si>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</si>
  <si>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</si>
  <si>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</si>
  <si>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</si>
  <si>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</si>
  <si>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</si>
  <si>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</si>
  <si>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</si>
  <si>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</si>
  <si>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</si>
  <si>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</si>
  <si>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</si>
  <si>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</si>
  <si>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</si>
  <si>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</si>
  <si>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</si>
  <si>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</si>
  <si>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</si>
  <si>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</si>
  <si>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</si>
  <si>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</si>
  <si>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</si>
  <si>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</si>
  <si>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</si>
  <si>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</si>
  <si>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</si>
  <si>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</si>
  <si>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</si>
  <si>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</si>
  <si>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</si>
  <si>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</si>
  <si>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</si>
  <si>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</si>
  <si>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</si>
  <si>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</si>
  <si>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</si>
  <si>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</si>
  <si>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</si>
  <si>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</si>
  <si>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</si>
  <si>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</si>
  <si>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</si>
  <si>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</si>
  <si>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</si>
  <si>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</si>
  <si>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</si>
  <si>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</si>
  <si>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</si>
  <si>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</si>
  <si>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</si>
  <si>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</si>
  <si>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</si>
  <si>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</si>
  <si>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</si>
  <si>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</si>
  <si>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</si>
  <si>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</si>
  <si>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</si>
  <si>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</si>
  <si>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</si>
  <si>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</si>
  <si>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</si>
  <si>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</si>
  <si>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</si>
  <si>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</si>
  <si>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</si>
  <si>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</si>
  <si>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</si>
  <si>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</si>
  <si>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</si>
  <si>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</si>
  <si>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</si>
  <si>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</si>
  <si>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</si>
  <si>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</si>
  <si>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</si>
  <si>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</si>
  <si>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</si>
  <si>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</si>
  <si>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</si>
  <si>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</si>
  <si>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</si>
  <si>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</si>
  <si>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</si>
  <si>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</si>
  <si>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</si>
  <si>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</si>
  <si>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</si>
  <si>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</si>
  <si>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</si>
  <si>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</si>
  <si>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</si>
  <si>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</si>
  <si>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</si>
  <si>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</si>
  <si>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</si>
  <si>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</si>
  <si>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</si>
  <si>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</si>
  <si>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</si>
  <si>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</si>
  <si>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</si>
  <si>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</si>
  <si>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</si>
  <si>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</si>
  <si>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</si>
  <si>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</si>
  <si>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</si>
  <si>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</si>
  <si>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</si>
  <si>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</si>
  <si>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</si>
  <si>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</si>
  <si>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</si>
  <si>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</si>
  <si>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</si>
  <si>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</si>
  <si>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</si>
  <si>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</si>
  <si>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</si>
  <si>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</si>
  <si>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</si>
  <si>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</si>
  <si>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</si>
  <si>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</si>
  <si>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</si>
  <si>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</si>
  <si>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</si>
  <si>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</si>
  <si>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</si>
  <si>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</si>
  <si>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</si>
  <si>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</si>
  <si>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</si>
  <si>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</si>
  <si>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</si>
  <si>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</si>
  <si>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</si>
  <si>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</si>
  <si>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</si>
  <si>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</si>
  <si>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</si>
  <si>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</si>
  <si>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</si>
  <si>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</si>
  <si>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</si>
  <si>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</si>
  <si>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</si>
  <si>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</si>
  <si>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</si>
  <si>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</si>
  <si>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</si>
  <si>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</si>
  <si>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</si>
  <si>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</si>
  <si>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</si>
  <si>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</si>
  <si>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</si>
  <si>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</si>
  <si>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</si>
  <si>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</si>
  <si>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</si>
  <si>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</si>
  <si>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</si>
  <si>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</si>
  <si>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</si>
  <si>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</si>
  <si>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</si>
  <si>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</si>
  <si>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</si>
  <si>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</si>
  <si>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</si>
  <si>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</si>
  <si>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</si>
  <si>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</si>
  <si>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</si>
  <si>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</si>
  <si>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</si>
  <si>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</si>
  <si>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</si>
  <si>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</si>
  <si>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</si>
  <si>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</si>
  <si>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</si>
  <si>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</si>
  <si>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</si>
  <si>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</si>
  <si>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</si>
  <si>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</si>
  <si>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</si>
  <si>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</si>
  <si>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</si>
  <si>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</si>
  <si>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</si>
  <si>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</si>
  <si>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</si>
  <si>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</si>
  <si>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</si>
  <si>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</si>
  <si>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</si>
  <si>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</si>
  <si>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</si>
  <si>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</si>
  <si>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</si>
  <si>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</si>
  <si>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</si>
  <si>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</si>
  <si>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</si>
  <si>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</si>
  <si>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</si>
  <si>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</si>
  <si>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</si>
  <si>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</si>
  <si>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</si>
  <si>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</si>
  <si>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</si>
  <si>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</si>
  <si>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</si>
  <si>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</si>
  <si>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</si>
  <si>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</si>
  <si>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</si>
  <si>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</si>
  <si>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</si>
  <si>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</si>
  <si>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</si>
  <si>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</si>
  <si>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</si>
  <si>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</si>
  <si>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</si>
  <si>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</si>
  <si>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</si>
  <si>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</si>
  <si>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</si>
  <si>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</si>
  <si>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</si>
  <si>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</si>
  <si>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</si>
  <si>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</si>
  <si>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</si>
  <si>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</si>
  <si>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</si>
  <si>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</si>
  <si>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</si>
  <si>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</si>
  <si>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</si>
  <si>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</si>
  <si>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</si>
  <si>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</si>
  <si>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</si>
  <si>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</si>
  <si>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</si>
  <si>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</si>
  <si>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</si>
  <si>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</si>
  <si>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</si>
  <si>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</si>
  <si>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</si>
  <si>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</si>
  <si>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</si>
  <si>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</si>
  <si>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</si>
  <si>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</si>
  <si>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</si>
  <si>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</si>
  <si>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</si>
  <si>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</si>
  <si>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</si>
  <si>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</si>
  <si>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</si>
  <si>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</si>
  <si>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</si>
  <si>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</si>
  <si>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</si>
  <si>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</si>
  <si>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</si>
  <si>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</si>
  <si>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</si>
  <si>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</si>
  <si>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</si>
  <si>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</si>
  <si>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</si>
  <si>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</si>
  <si>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</si>
  <si>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</si>
  <si>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</si>
  <si>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</si>
  <si>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</si>
  <si>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</si>
  <si>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</si>
  <si>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</si>
  <si>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</si>
  <si>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</si>
  <si>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</si>
  <si>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</si>
  <si>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</si>
  <si>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</si>
  <si>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</si>
  <si>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</si>
  <si>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</si>
  <si>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</si>
  <si>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</si>
  <si>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</si>
  <si>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</si>
  <si>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</si>
  <si>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</si>
  <si>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</si>
  <si>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</si>
  <si>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</si>
  <si>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</si>
  <si>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</si>
  <si>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</si>
  <si>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</si>
  <si>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</si>
  <si>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</si>
  <si>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</si>
  <si>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</si>
  <si>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</si>
  <si>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</si>
  <si>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</si>
  <si>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</si>
  <si>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</si>
  <si>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</si>
  <si>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</si>
  <si>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</si>
  <si>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</si>
  <si>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</si>
  <si>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</si>
  <si>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</si>
  <si>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</si>
  <si>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</si>
  <si>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</si>
  <si>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</si>
  <si>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</si>
  <si>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</si>
  <si>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</si>
  <si>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</si>
  <si>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</si>
  <si>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</si>
  <si>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</si>
  <si>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</si>
  <si>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</si>
  <si>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</si>
  <si>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</si>
  <si>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</si>
  <si>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</si>
  <si>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</si>
  <si>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</si>
  <si>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</si>
  <si>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</si>
  <si>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</si>
  <si>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</si>
  <si>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</si>
  <si>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</si>
  <si>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</si>
  <si>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</si>
  <si>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</si>
  <si>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</si>
  <si>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</si>
  <si>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</si>
  <si>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</si>
  <si>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</si>
  <si>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</si>
  <si>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</si>
  <si>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</si>
  <si>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</si>
  <si>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</si>
  <si>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</si>
  <si>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</si>
  <si>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</si>
  <si>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</si>
  <si>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</si>
  <si>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</si>
  <si>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</si>
  <si>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</si>
  <si>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</si>
  <si>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</si>
  <si>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</si>
  <si>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</si>
  <si>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</si>
  <si>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</si>
  <si>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</si>
  <si>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</si>
  <si>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</si>
  <si>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</si>
  <si>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</si>
  <si>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</si>
  <si>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</si>
  <si>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</si>
  <si>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</si>
  <si>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</si>
  <si>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</si>
  <si>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</si>
  <si>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</si>
  <si>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</si>
  <si>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</si>
  <si>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</si>
  <si>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</si>
  <si>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</si>
  <si>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</si>
  <si>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</si>
  <si>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</si>
  <si>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</si>
  <si>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</si>
  <si>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</si>
  <si>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</si>
  <si>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</si>
  <si>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</si>
  <si>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</si>
  <si>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</si>
  <si>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</si>
  <si>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</si>
  <si>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</si>
  <si>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</si>
  <si>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</si>
  <si>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</si>
  <si>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</si>
  <si>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</si>
  <si>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</si>
  <si>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</si>
  <si>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</si>
  <si>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</si>
  <si>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</si>
  <si>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</si>
  <si>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</si>
  <si>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</si>
  <si>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</si>
  <si>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</si>
  <si>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</si>
  <si>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</si>
  <si>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</si>
  <si>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</si>
  <si>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</si>
  <si>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</si>
  <si>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</si>
  <si>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</si>
  <si>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</si>
  <si>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</si>
  <si>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</si>
  <si>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</si>
  <si>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</si>
  <si>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</si>
  <si>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</si>
  <si>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</si>
  <si>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</si>
  <si>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</si>
  <si>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</si>
  <si>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</si>
  <si>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</si>
  <si>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</si>
  <si>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</si>
  <si>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</si>
  <si>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</si>
  <si>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</si>
  <si>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</si>
  <si>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</si>
  <si>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</si>
  <si>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</si>
  <si>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</si>
  <si>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</si>
  <si>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</si>
  <si>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</si>
  <si>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</si>
  <si>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</si>
  <si>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</si>
  <si>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</si>
  <si>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</si>
  <si>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</si>
  <si>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</si>
  <si>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</si>
  <si>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</si>
  <si>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</si>
  <si>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</si>
  <si>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</si>
  <si>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</si>
  <si>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</si>
  <si>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</si>
  <si>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</si>
  <si>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</si>
  <si>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</si>
  <si>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</si>
  <si>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</si>
  <si>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</si>
  <si>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</si>
  <si>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</si>
  <si>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</si>
  <si>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</si>
  <si>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</si>
  <si>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</si>
  <si>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</si>
  <si>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</si>
  <si>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</si>
  <si>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</si>
  <si>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</si>
  <si>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</si>
  <si>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</si>
  <si>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</si>
  <si>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</si>
  <si>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</si>
  <si>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</si>
  <si>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</si>
  <si>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</si>
  <si>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</si>
  <si>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</si>
  <si>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</si>
  <si>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</si>
  <si>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</si>
  <si>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</si>
  <si>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</si>
  <si>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</si>
  <si>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</si>
  <si>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</si>
  <si>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</si>
  <si>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</si>
  <si>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</si>
  <si>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</si>
  <si>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</si>
  <si>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</si>
  <si>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</si>
  <si>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</si>
  <si>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</si>
  <si>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</si>
  <si>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</si>
  <si>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</si>
  <si>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</si>
  <si>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</si>
  <si>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</si>
  <si>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</si>
  <si>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</si>
  <si>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</si>
  <si>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</si>
  <si>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</si>
  <si>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</si>
  <si>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</si>
  <si>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</si>
  <si>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</si>
  <si>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</si>
  <si>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</si>
  <si>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</si>
  <si>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</si>
  <si>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</si>
  <si>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</si>
  <si>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</si>
  <si>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</si>
  <si>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</si>
  <si>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</si>
  <si>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</si>
  <si>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</si>
  <si>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</si>
  <si>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</si>
  <si>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</si>
  <si>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</si>
  <si>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</si>
  <si>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</si>
  <si>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</si>
  <si>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</si>
  <si>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</si>
  <si>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</si>
  <si>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</si>
  <si>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</si>
  <si>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</si>
  <si>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</si>
  <si>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</si>
  <si>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</si>
  <si>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</si>
  <si>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</si>
  <si>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</si>
  <si>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</si>
  <si>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</si>
  <si>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</si>
  <si>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</si>
  <si>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</si>
  <si>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</si>
  <si>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</si>
  <si>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</si>
  <si>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</si>
  <si>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</si>
  <si>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</si>
  <si>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</si>
  <si>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</si>
  <si>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</si>
  <si>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</si>
  <si>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</si>
  <si>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</si>
  <si>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</si>
  <si>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</si>
  <si>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</si>
  <si>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</si>
  <si>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</si>
  <si>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</si>
  <si>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</si>
  <si>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</si>
  <si>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</si>
  <si>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</si>
  <si>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</si>
  <si>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</si>
  <si>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</si>
  <si>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</si>
  <si>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</si>
  <si>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</si>
  <si>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</si>
  <si>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</si>
  <si>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</si>
  <si>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</si>
  <si>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</si>
  <si>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</si>
  <si>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</si>
  <si>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</si>
  <si>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</si>
  <si>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</si>
  <si>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</si>
  <si>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</si>
  <si>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</si>
  <si>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</si>
  <si>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</si>
  <si>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</si>
  <si>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</si>
  <si>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</si>
  <si>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</si>
  <si>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</si>
  <si>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</si>
  <si>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</si>
  <si>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</si>
  <si>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</si>
  <si>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</si>
  <si>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</si>
  <si>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</si>
  <si>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</si>
  <si>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</si>
  <si>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</si>
  <si>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</si>
  <si>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</si>
  <si>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</si>
  <si>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</si>
  <si>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</si>
  <si>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</si>
  <si>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</si>
  <si>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</si>
  <si>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</si>
  <si>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</si>
  <si>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</si>
  <si>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</si>
  <si>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</si>
  <si>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</si>
  <si>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</si>
  <si>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</si>
  <si>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</si>
  <si>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</si>
  <si>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</si>
  <si>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</si>
  <si>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</si>
  <si>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</si>
  <si>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</si>
  <si>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</si>
  <si>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</si>
  <si>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</si>
  <si>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</si>
  <si>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</si>
  <si>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</si>
  <si>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</si>
  <si>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</si>
  <si>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</si>
  <si>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</si>
  <si>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</si>
  <si>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</si>
  <si>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</si>
  <si>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</si>
  <si>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</si>
  <si>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</si>
  <si>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</si>
  <si>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</si>
  <si>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</si>
  <si>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</si>
  <si>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</si>
  <si>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</si>
  <si>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</si>
  <si>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</si>
  <si>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</si>
  <si>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</si>
  <si>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</si>
  <si>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</si>
  <si>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</si>
  <si>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</si>
  <si>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</si>
  <si>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</si>
  <si>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</si>
  <si>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</si>
  <si>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</si>
  <si>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</si>
  <si>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</si>
  <si>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</si>
  <si>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</si>
  <si>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</si>
  <si>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</si>
  <si>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</si>
  <si>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</si>
  <si>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</si>
  <si>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</si>
  <si>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</si>
  <si>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</si>
  <si>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</si>
  <si>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</si>
  <si>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</si>
  <si>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</si>
  <si>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</si>
  <si>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</si>
  <si>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</si>
  <si>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</si>
  <si>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</si>
  <si>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</si>
  <si>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</si>
  <si>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</si>
  <si>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</si>
  <si>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</si>
  <si>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</si>
  <si>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</si>
  <si>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</si>
  <si>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</si>
  <si>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</si>
  <si>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</si>
  <si>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</si>
  <si>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</si>
  <si>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</si>
  <si>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</si>
  <si>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</si>
  <si>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</si>
  <si>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</si>
  <si>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</si>
  <si>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</si>
  <si>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</si>
  <si>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</si>
  <si>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</si>
  <si>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</si>
  <si>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</si>
  <si>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</si>
  <si>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</si>
  <si>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</si>
  <si>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</si>
  <si>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</si>
  <si>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</si>
  <si>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</si>
  <si>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</si>
  <si>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</si>
  <si>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</si>
  <si>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</si>
  <si>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</si>
  <si>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</si>
  <si>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</si>
  <si>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</si>
  <si>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</si>
  <si>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</si>
  <si>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</si>
  <si>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</si>
  <si>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</si>
  <si>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</si>
  <si>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</si>
  <si>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</si>
  <si>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</si>
  <si>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</si>
  <si>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</si>
  <si>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</si>
  <si>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</si>
  <si>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</si>
  <si>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</si>
  <si>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</si>
  <si>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</si>
  <si>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</si>
  <si>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</si>
  <si>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</si>
  <si>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</si>
  <si>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</si>
  <si>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</si>
  <si>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</si>
  <si>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</si>
  <si>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</si>
  <si>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</si>
  <si>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</si>
  <si>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</si>
  <si>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</si>
  <si>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</si>
  <si>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</si>
  <si>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</si>
  <si>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</si>
  <si>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</si>
  <si>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</si>
  <si>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</si>
  <si>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</si>
  <si>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</si>
  <si>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</si>
  <si>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</si>
  <si>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</si>
  <si>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</si>
  <si>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</si>
  <si>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</si>
  <si>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</si>
  <si>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</si>
  <si>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</si>
  <si>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</si>
  <si>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</si>
  <si>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</si>
  <si>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</si>
  <si>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</si>
  <si>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</si>
  <si>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</si>
  <si>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</si>
  <si>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</si>
  <si>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</si>
  <si>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</si>
  <si>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</si>
  <si>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</si>
  <si>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</si>
  <si>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</si>
  <si>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</si>
  <si>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</si>
  <si>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</si>
  <si>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</si>
  <si>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</si>
  <si>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</si>
  <si>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</si>
  <si>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</si>
  <si>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</si>
  <si>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</si>
  <si>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</si>
  <si>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</si>
  <si>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</si>
  <si>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</si>
  <si>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</si>
  <si>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</si>
  <si>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</si>
  <si>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</si>
  <si>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</si>
  <si>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</si>
  <si>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</si>
  <si>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</si>
  <si>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</si>
  <si>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</si>
  <si>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</si>
  <si>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</si>
  <si>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</si>
  <si>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</si>
  <si>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</si>
  <si>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</si>
  <si>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</si>
  <si>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</si>
  <si>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</si>
  <si>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</si>
  <si>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</si>
  <si>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</si>
  <si>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</si>
  <si>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</si>
  <si>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</si>
  <si>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</si>
  <si>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</si>
  <si>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</si>
  <si>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</si>
  <si>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</si>
  <si>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</si>
  <si>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</si>
  <si>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</si>
  <si>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</si>
  <si>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</si>
  <si>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</si>
  <si>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</si>
  <si>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</si>
  <si>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</si>
  <si>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</si>
  <si>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</si>
  <si>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</si>
  <si>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</si>
  <si>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</si>
  <si>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</si>
  <si>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</si>
  <si>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</si>
  <si>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</si>
  <si>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</si>
  <si>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</si>
  <si>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</si>
  <si>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</si>
  <si>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</si>
  <si>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</si>
  <si>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</si>
  <si>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</si>
  <si>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</si>
  <si>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</si>
  <si>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</si>
  <si>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</si>
  <si>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</si>
  <si>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</si>
  <si>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</si>
  <si>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</si>
  <si>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</si>
  <si>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</si>
  <si>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</si>
  <si>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</si>
  <si>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</si>
  <si>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</si>
  <si>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</si>
  <si>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</si>
  <si>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</si>
  <si>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</si>
  <si>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</si>
  <si>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</si>
  <si>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</si>
  <si>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</si>
  <si>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</si>
  <si>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</si>
  <si>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</si>
  <si>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</si>
  <si>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</si>
  <si>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</si>
  <si>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</si>
  <si>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</si>
  <si>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</si>
  <si>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</si>
  <si>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</si>
  <si>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</si>
  <si>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</si>
  <si>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</si>
  <si>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</si>
  <si>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</si>
  <si>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</si>
  <si>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</si>
  <si>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</si>
  <si>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</si>
  <si>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</si>
  <si>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</si>
  <si>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</si>
  <si>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</si>
  <si>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</si>
  <si>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</si>
  <si>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</si>
  <si>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</si>
  <si>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</si>
  <si>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</si>
  <si>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</si>
  <si>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</si>
  <si>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</si>
  <si>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</si>
  <si>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</si>
  <si>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</si>
  <si>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</si>
  <si>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</si>
  <si>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</si>
  <si>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</si>
  <si>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</si>
  <si>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</si>
  <si>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</si>
  <si>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</si>
  <si>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</si>
  <si>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</si>
  <si>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</si>
  <si>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</si>
  <si>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</si>
  <si>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</si>
  <si>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</si>
  <si>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</si>
  <si>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</si>
  <si>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</si>
  <si>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</si>
  <si>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</si>
  <si>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</si>
  <si>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</si>
  <si>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</si>
  <si>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</si>
  <si>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</si>
  <si>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</si>
  <si>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</si>
  <si>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</si>
  <si>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</si>
  <si>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</si>
  <si>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</si>
  <si>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</si>
  <si>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</si>
  <si>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</si>
  <si>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</si>
  <si>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</si>
  <si>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</si>
  <si>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</si>
  <si>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</si>
  <si>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</si>
  <si>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</si>
  <si>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</si>
  <si>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</si>
  <si>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</si>
  <si>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</si>
  <si>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</si>
  <si>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</si>
  <si>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</si>
  <si>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</si>
  <si>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</si>
  <si>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</si>
  <si>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</si>
  <si>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</si>
  <si>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</si>
  <si>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</si>
  <si>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</si>
  <si>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</si>
  <si>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</si>
  <si>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</si>
  <si>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</si>
  <si>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</si>
  <si>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</si>
  <si>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</si>
  <si>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</si>
  <si>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</si>
  <si>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</si>
  <si>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</si>
  <si>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</si>
  <si>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</si>
  <si>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</si>
  <si>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</si>
  <si>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</si>
  <si>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</si>
  <si>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</si>
  <si>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</si>
  <si>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</si>
  <si>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</si>
  <si>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</si>
  <si>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</si>
  <si>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</si>
  <si>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</si>
  <si>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</si>
  <si>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</si>
  <si>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</si>
  <si>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</si>
  <si>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</si>
  <si>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</si>
  <si>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</si>
  <si>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</si>
  <si>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</si>
  <si>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</si>
  <si>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</si>
  <si>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</si>
  <si>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</si>
  <si>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</si>
  <si>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</si>
  <si>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</si>
  <si>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</si>
  <si>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</si>
  <si>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</si>
  <si>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</si>
  <si>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</si>
  <si>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</si>
  <si>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</si>
  <si>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</si>
  <si>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</si>
  <si>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</si>
  <si>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</si>
  <si>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</si>
  <si>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</si>
  <si>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</si>
  <si>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</si>
  <si>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</si>
  <si>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</si>
  <si>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</si>
  <si>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</si>
  <si>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</si>
  <si>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</si>
  <si>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</si>
  <si>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</si>
  <si>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</si>
  <si>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</si>
  <si>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</si>
  <si>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</si>
  <si>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</si>
  <si>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</si>
  <si>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</si>
  <si>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</si>
  <si>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</si>
  <si>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</si>
  <si>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</si>
  <si>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</si>
  <si>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</si>
  <si>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</si>
  <si>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</si>
  <si>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</si>
  <si>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</si>
  <si>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</si>
  <si>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</si>
  <si>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</si>
  <si>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</si>
  <si>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</si>
  <si>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</si>
  <si>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</si>
  <si>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</si>
  <si>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</si>
  <si>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</si>
  <si>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</si>
  <si>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</si>
  <si>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</si>
  <si>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</si>
  <si>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</si>
  <si>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</si>
  <si>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</si>
  <si>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</si>
  <si>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</si>
  <si>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</si>
  <si>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</si>
  <si>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</si>
  <si>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</si>
  <si>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</si>
  <si>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</si>
  <si>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</si>
  <si>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</si>
  <si>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</si>
  <si>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</si>
  <si>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</si>
  <si>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</si>
  <si>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</si>
  <si>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</si>
  <si>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</si>
  <si>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</si>
  <si>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</si>
  <si>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</si>
  <si>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</si>
  <si>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</si>
  <si>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</si>
  <si>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</si>
  <si>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</si>
  <si>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</si>
  <si>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</si>
  <si>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</si>
  <si>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</si>
  <si>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</si>
  <si>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</si>
  <si>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</si>
  <si>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</si>
  <si>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</si>
  <si>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</si>
  <si>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</si>
  <si>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</si>
  <si>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</si>
  <si>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</si>
  <si>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</si>
  <si>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</si>
  <si>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</si>
  <si>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</si>
  <si>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</si>
  <si>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</si>
  <si>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</si>
  <si>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</si>
  <si>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</si>
  <si>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</si>
  <si>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</si>
  <si>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</si>
  <si>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</si>
  <si>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</si>
  <si>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</si>
  <si>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</si>
  <si>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</si>
  <si>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</si>
  <si>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</si>
  <si>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</si>
  <si>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</si>
  <si>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</si>
  <si>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</si>
  <si>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</si>
  <si>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</si>
  <si>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</si>
  <si>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</si>
  <si>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</si>
  <si>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</si>
  <si>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</si>
  <si>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</si>
  <si>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</si>
  <si>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</si>
  <si>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</si>
  <si>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</si>
  <si>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</si>
  <si>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</si>
  <si>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</si>
  <si>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</si>
  <si>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</si>
  <si>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</si>
  <si>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</si>
  <si>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</si>
  <si>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</si>
  <si>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</si>
  <si>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</si>
  <si>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</si>
  <si>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</si>
  <si>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</si>
  <si>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</si>
  <si>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</si>
  <si>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</si>
  <si>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</si>
  <si>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</si>
  <si>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</si>
  <si>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</si>
  <si>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</si>
  <si>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</si>
  <si>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</si>
  <si>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</si>
  <si>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</si>
  <si>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</si>
  <si>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</si>
  <si>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</si>
  <si>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</si>
  <si>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</si>
  <si>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</si>
  <si>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</si>
  <si>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</si>
  <si>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</si>
  <si>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</si>
  <si>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</si>
  <si>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</si>
  <si>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</si>
  <si>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</si>
  <si>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</si>
  <si>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</si>
  <si>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</si>
  <si>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</si>
  <si>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</si>
  <si>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</si>
  <si>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</si>
  <si>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</si>
  <si>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</si>
  <si>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</si>
  <si>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</si>
  <si>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</si>
  <si>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</si>
  <si>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</si>
  <si>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</si>
  <si>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</si>
  <si>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</si>
  <si>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</si>
  <si>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</si>
  <si>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</si>
  <si>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</si>
  <si>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</si>
  <si>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</si>
  <si>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</si>
  <si>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</si>
  <si>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</si>
  <si>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</si>
  <si>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</si>
  <si>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</si>
  <si>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</si>
  <si>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</si>
  <si>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</si>
  <si>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</si>
  <si>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</si>
  <si>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</si>
  <si>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</si>
  <si>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</si>
  <si>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</si>
  <si>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</si>
  <si>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</si>
  <si>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</si>
  <si>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</si>
  <si>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</si>
  <si>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</si>
  <si>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</si>
  <si>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</si>
  <si>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</si>
  <si>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</si>
  <si>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</si>
  <si>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</si>
  <si>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</si>
  <si>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</si>
  <si>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</si>
  <si>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</si>
  <si>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</si>
  <si>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</si>
  <si>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</si>
  <si>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</si>
  <si>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</si>
  <si>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</si>
  <si>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</si>
  <si>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</si>
  <si>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</si>
  <si>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</si>
  <si>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</si>
  <si>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</si>
  <si>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</si>
  <si>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</si>
  <si>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</si>
  <si>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</si>
  <si>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</si>
  <si>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</si>
  <si>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</si>
  <si>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</si>
  <si>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</si>
  <si>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</si>
  <si>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</si>
  <si>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</si>
  <si>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</si>
  <si>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</si>
  <si>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</si>
  <si>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</si>
  <si>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</si>
  <si>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</si>
  <si>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</si>
  <si>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</si>
  <si>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</si>
  <si>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</si>
  <si>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</si>
  <si>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</si>
  <si>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</si>
  <si>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</si>
  <si>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</si>
  <si>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</si>
  <si>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</si>
  <si>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</si>
  <si>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</si>
  <si>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</si>
  <si>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</si>
  <si>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</si>
  <si>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</si>
  <si>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</si>
  <si>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</si>
  <si>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</si>
  <si>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</si>
  <si>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</si>
  <si>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</si>
  <si>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</si>
  <si>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</si>
  <si>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</si>
  <si>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</si>
  <si>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</si>
  <si>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</si>
  <si>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</si>
  <si>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</si>
  <si>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</si>
  <si>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</si>
  <si>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</si>
  <si>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</si>
  <si>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</si>
  <si>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</si>
  <si>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</si>
  <si>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</si>
  <si>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</si>
  <si>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</si>
  <si>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</si>
  <si>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</si>
  <si>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</si>
  <si>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</si>
  <si>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</si>
  <si>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</si>
  <si>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</si>
  <si>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</si>
  <si>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</si>
  <si>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</si>
  <si>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</si>
  <si>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</si>
  <si>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</si>
  <si>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</si>
  <si>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</si>
  <si>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</si>
  <si>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</si>
  <si>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</si>
  <si>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</si>
  <si>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</si>
  <si>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</si>
  <si>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</si>
  <si>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</si>
  <si>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</si>
  <si>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</si>
  <si>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</si>
  <si>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</si>
  <si>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</si>
  <si>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</si>
  <si>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</si>
  <si>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</si>
  <si>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</si>
  <si>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</si>
  <si>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</si>
  <si>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</si>
  <si>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</si>
  <si>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</si>
  <si>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</si>
  <si>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</si>
  <si>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</si>
  <si>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</si>
  <si>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</si>
  <si>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</si>
  <si>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</si>
  <si>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</si>
  <si>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</si>
  <si>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</si>
  <si>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</si>
  <si>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</si>
  <si>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</si>
  <si>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</si>
  <si>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</si>
  <si>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</si>
  <si>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</si>
  <si>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</si>
  <si>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</si>
  <si>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</si>
  <si>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</si>
  <si>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</si>
  <si>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</si>
  <si>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</si>
  <si>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</si>
  <si>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</si>
  <si>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</si>
  <si>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</si>
  <si>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</si>
  <si>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</si>
  <si>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</si>
  <si>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</si>
  <si>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</si>
  <si>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</si>
  <si>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</si>
  <si>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</si>
  <si>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</si>
  <si>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</si>
  <si>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</si>
  <si>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</si>
  <si>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</si>
  <si>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</si>
  <si>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</si>
  <si>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</si>
  <si>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</si>
  <si>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</si>
  <si>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</si>
  <si>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</si>
  <si>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</si>
  <si>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</si>
  <si>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</si>
  <si>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</si>
  <si>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</si>
  <si>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</si>
  <si>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</si>
  <si>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</si>
  <si>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</si>
  <si>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</si>
  <si>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</si>
  <si>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</si>
  <si>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</si>
  <si>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</si>
  <si>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</si>
  <si>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</si>
  <si>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</si>
  <si>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</si>
  <si>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</si>
  <si>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</si>
  <si>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</si>
  <si>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</si>
  <si>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</si>
  <si>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</si>
  <si>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</si>
  <si>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</si>
  <si>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</si>
  <si>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</si>
  <si>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</si>
  <si>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</si>
  <si>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</si>
  <si>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</si>
  <si>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</si>
  <si>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</si>
  <si>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</si>
  <si>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</si>
  <si>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</si>
  <si>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</si>
  <si>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</si>
  <si>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</si>
  <si>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</si>
  <si>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</si>
  <si>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</si>
  <si>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</si>
  <si>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</si>
  <si>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</si>
  <si>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</si>
  <si>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</si>
  <si>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</si>
  <si>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</si>
  <si>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</si>
  <si>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</si>
  <si>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</si>
  <si>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</si>
  <si>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</si>
  <si>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</si>
  <si>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</si>
  <si>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</si>
  <si>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</si>
  <si>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</si>
  <si>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</si>
  <si>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</si>
  <si>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</si>
  <si>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</si>
  <si>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</si>
  <si>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</si>
  <si>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</si>
  <si>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</si>
  <si>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</si>
  <si>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</si>
  <si>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</si>
  <si>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</si>
  <si>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</si>
  <si>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</si>
  <si>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</si>
  <si>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</si>
  <si>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</si>
  <si>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</si>
  <si>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</si>
  <si>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</si>
  <si>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</si>
  <si>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</si>
  <si>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</si>
  <si>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</si>
  <si>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</si>
  <si>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</si>
  <si>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</si>
  <si>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</si>
  <si>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</si>
  <si>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</si>
  <si>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</si>
  <si>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</si>
  <si>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</si>
  <si>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</si>
  <si>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</si>
  <si>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</si>
  <si>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</si>
  <si>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</si>
  <si>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</si>
  <si>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</si>
  <si>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</si>
  <si>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</si>
  <si>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</si>
  <si>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</si>
  <si>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</si>
  <si>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</si>
  <si>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</si>
  <si>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</si>
  <si>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</si>
  <si>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</si>
  <si>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</si>
  <si>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</si>
  <si>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</si>
  <si>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</si>
  <si>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</si>
  <si>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</si>
  <si>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</si>
  <si>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</si>
  <si>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</si>
  <si>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</si>
  <si>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</si>
  <si>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</si>
  <si>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</si>
  <si>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</si>
  <si>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</si>
  <si>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</si>
  <si>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</si>
  <si>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</si>
  <si>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</si>
  <si>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</si>
  <si>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</si>
  <si>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</si>
  <si>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</si>
  <si>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</si>
  <si>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</si>
  <si>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</si>
  <si>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</si>
  <si>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</si>
  <si>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</si>
  <si>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</si>
  <si>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</si>
  <si>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</si>
  <si>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</si>
  <si>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</si>
  <si>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</si>
  <si>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</si>
  <si>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</si>
  <si>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</si>
  <si>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</si>
  <si>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</si>
  <si>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</si>
  <si>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</si>
  <si>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</si>
  <si>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</si>
  <si>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</si>
  <si>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</si>
  <si>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</si>
  <si>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</si>
  <si>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</si>
  <si>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</si>
  <si>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</si>
  <si>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</si>
  <si>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</si>
  <si>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</si>
  <si>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</si>
  <si>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</si>
  <si>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</si>
  <si>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</si>
  <si>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</si>
  <si>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</si>
  <si>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</si>
  <si>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</si>
  <si>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</si>
  <si>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</si>
  <si>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</si>
  <si>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</si>
  <si>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</si>
  <si>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</si>
  <si>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</si>
  <si>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</si>
  <si>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</si>
  <si>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</si>
  <si>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</si>
  <si>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</si>
  <si>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</si>
  <si>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</si>
  <si>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</si>
  <si>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</si>
  <si>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</si>
  <si>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</si>
  <si>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</si>
  <si>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</si>
  <si>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</si>
  <si>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</si>
  <si>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</si>
  <si>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</si>
  <si>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</si>
  <si>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</si>
  <si>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</si>
  <si>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</si>
  <si>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</si>
  <si>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</si>
  <si>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</si>
  <si>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</si>
  <si>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</si>
  <si>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</si>
  <si>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</si>
  <si>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</si>
  <si>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</si>
  <si>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</si>
  <si>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</si>
  <si>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</si>
  <si>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</si>
  <si>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</si>
  <si>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</si>
  <si>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</si>
  <si>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</si>
  <si>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</si>
  <si>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</si>
  <si>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</si>
  <si>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</si>
  <si>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</si>
  <si>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</si>
  <si>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</si>
  <si>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</si>
  <si>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</si>
  <si>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</si>
  <si>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</si>
  <si>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</si>
  <si>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</si>
  <si>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</si>
  <si>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</si>
  <si>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</si>
  <si>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</si>
  <si>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</si>
  <si>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</si>
  <si>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</si>
  <si>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</si>
  <si>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</si>
  <si>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</si>
  <si>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</si>
  <si>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</si>
  <si>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</si>
  <si>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</si>
  <si>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</si>
  <si>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</si>
  <si>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</si>
  <si>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</si>
  <si>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</si>
  <si>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</si>
  <si>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</si>
  <si>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</si>
  <si>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</si>
  <si>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</si>
  <si>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</si>
  <si>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</si>
  <si>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</si>
  <si>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</si>
  <si>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</si>
  <si>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</si>
  <si>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</si>
  <si>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</si>
  <si>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</si>
  <si>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</si>
  <si>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</si>
  <si>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</si>
  <si>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</si>
  <si>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</si>
  <si>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</si>
  <si>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</si>
  <si>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</si>
  <si>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</si>
  <si>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</si>
  <si>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</si>
  <si>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</si>
  <si>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</si>
  <si>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</si>
  <si>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</si>
  <si>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</si>
  <si>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</si>
  <si>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</si>
  <si>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</si>
  <si>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</si>
  <si>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</si>
  <si>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</si>
  <si>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</si>
  <si>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</si>
  <si>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</si>
  <si>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</si>
  <si>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</si>
  <si>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</si>
  <si>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</si>
  <si>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</si>
  <si>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</si>
  <si>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</si>
  <si>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</si>
  <si>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</si>
  <si>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</si>
  <si>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</si>
  <si>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</si>
  <si>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</si>
  <si>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</si>
  <si>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</si>
  <si>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</si>
  <si>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</si>
  <si>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</si>
  <si>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</si>
  <si>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</si>
  <si>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</si>
  <si>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</si>
  <si>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</si>
  <si>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</si>
  <si>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</si>
  <si>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</si>
  <si>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</si>
  <si>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</si>
  <si>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</si>
  <si>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</si>
  <si>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</si>
  <si>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</si>
  <si>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</si>
  <si>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</si>
  <si>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</si>
  <si>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</si>
  <si>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</si>
  <si>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</si>
  <si>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</si>
  <si>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</si>
  <si>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</si>
  <si>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</si>
  <si>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</si>
  <si>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</si>
  <si>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</si>
  <si>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</si>
  <si>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</si>
  <si>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</si>
  <si>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</si>
  <si>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</si>
  <si>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</si>
  <si>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</si>
  <si>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</si>
  <si>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</si>
  <si>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</si>
  <si>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</si>
  <si>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</si>
  <si>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</si>
  <si>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</si>
  <si>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</si>
  <si>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</si>
  <si>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</si>
  <si>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</si>
  <si>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</si>
  <si>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</si>
  <si>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</si>
  <si>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</si>
  <si>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</si>
  <si>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</si>
  <si>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</si>
  <si>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</si>
  <si>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</si>
  <si>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</si>
  <si>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</si>
  <si>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</si>
  <si>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</si>
  <si>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</si>
  <si>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</si>
  <si>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</si>
  <si>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</si>
  <si>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</si>
  <si>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</si>
  <si>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</si>
  <si>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</si>
  <si>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</si>
  <si>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</si>
  <si>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</si>
  <si>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</si>
  <si>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</si>
  <si>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</si>
  <si>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</si>
  <si>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</si>
  <si>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</si>
  <si>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</si>
  <si>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</si>
  <si>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</si>
  <si>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</si>
  <si>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</si>
  <si>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</si>
  <si>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</si>
  <si>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</si>
  <si>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</si>
  <si>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</si>
  <si>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</si>
  <si>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</si>
  <si>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</si>
  <si>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</si>
  <si>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</si>
  <si>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</si>
  <si>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</si>
  <si>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</si>
  <si>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</si>
  <si>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</si>
  <si>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</si>
  <si>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</si>
  <si>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</si>
  <si>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</si>
  <si>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</si>
  <si>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</si>
  <si>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</si>
  <si>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</si>
  <si>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</si>
  <si>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</si>
  <si>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</si>
  <si>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</si>
  <si>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</si>
  <si>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</si>
  <si>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</si>
  <si>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</si>
  <si>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</si>
  <si>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</si>
  <si>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</si>
  <si>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</si>
  <si>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</si>
  <si>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</si>
  <si>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</si>
  <si>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</si>
  <si>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</si>
  <si>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</si>
  <si>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</si>
  <si>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</si>
  <si>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</si>
  <si>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</si>
  <si>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</si>
  <si>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</si>
  <si>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</si>
  <si>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</si>
  <si>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</si>
  <si>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</si>
  <si>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</si>
  <si>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</si>
  <si>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</si>
  <si>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</si>
  <si>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</si>
  <si>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</si>
  <si>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</si>
  <si>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</si>
  <si>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</si>
  <si>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</si>
  <si>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</si>
  <si>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</si>
  <si>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</si>
  <si>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</si>
  <si>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</si>
  <si>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</si>
  <si>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</si>
  <si>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</si>
  <si>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</si>
  <si>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</si>
  <si>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</si>
  <si>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</si>
  <si>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</si>
  <si>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</si>
  <si>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</si>
  <si>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</si>
  <si>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</si>
  <si>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</si>
  <si>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</si>
  <si>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</si>
  <si>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</si>
  <si>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</si>
  <si>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</si>
  <si>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</si>
  <si>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</si>
  <si>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</si>
  <si>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</si>
  <si>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</si>
  <si>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</si>
  <si>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</si>
  <si>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</si>
  <si>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</si>
  <si>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</si>
  <si>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</si>
  <si>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</si>
  <si>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</si>
  <si>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</si>
  <si>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</si>
  <si>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</si>
  <si>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</si>
  <si>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</si>
  <si>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</si>
  <si>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</si>
  <si>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</si>
  <si>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</si>
  <si>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</si>
  <si>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</si>
  <si>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</si>
  <si>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</si>
  <si>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</si>
  <si>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</si>
  <si>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</si>
  <si>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</si>
  <si>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</si>
  <si>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</si>
  <si>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</si>
  <si>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</si>
  <si>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</si>
  <si>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</si>
  <si>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</si>
  <si>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</si>
  <si>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</si>
  <si>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</si>
  <si>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</si>
  <si>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</si>
  <si>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</si>
  <si>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</si>
  <si>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</si>
  <si>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</si>
  <si>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</si>
  <si>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</si>
  <si>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</si>
  <si>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</si>
  <si>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</si>
  <si>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</si>
  <si>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</si>
  <si>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</si>
  <si>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</si>
  <si>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</si>
  <si>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</si>
  <si>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</si>
  <si>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</si>
  <si>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</si>
  <si>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</si>
  <si>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</si>
  <si>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</si>
  <si>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</si>
  <si>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</si>
  <si>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</si>
  <si>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</si>
  <si>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</si>
  <si>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</si>
  <si>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</si>
  <si>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</si>
  <si>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</si>
  <si>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</si>
  <si>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</si>
  <si>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</si>
  <si>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</si>
  <si>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</si>
  <si>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</si>
  <si>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</si>
  <si>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</si>
  <si>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</si>
  <si>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</si>
  <si>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</si>
  <si>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</si>
  <si>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</si>
  <si>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</si>
  <si>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</si>
  <si>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</si>
  <si>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</si>
  <si>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</si>
  <si>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</si>
  <si>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</si>
  <si>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</si>
  <si>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</si>
  <si>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</si>
  <si>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</si>
  <si>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</si>
  <si>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</si>
  <si>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</si>
  <si>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</si>
  <si>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</si>
  <si>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</si>
  <si>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</si>
  <si>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</si>
  <si>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</si>
  <si>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</si>
  <si>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</si>
  <si>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</si>
  <si>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</si>
  <si>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</si>
  <si>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</si>
  <si>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</si>
  <si>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</si>
  <si>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</si>
  <si>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</si>
  <si>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</si>
  <si>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</si>
  <si>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</si>
  <si>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</si>
  <si>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</si>
  <si>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</si>
  <si>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</si>
  <si>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</si>
  <si>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</si>
  <si>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</si>
  <si>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</si>
  <si>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</si>
  <si>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</si>
  <si>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</si>
  <si>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</si>
  <si>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</si>
  <si>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</si>
  <si>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</si>
  <si>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</si>
  <si>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</si>
  <si>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</si>
  <si>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</si>
  <si>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</si>
  <si>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</si>
  <si>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</si>
  <si>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</si>
  <si>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</si>
  <si>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</si>
  <si>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</si>
  <si>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</si>
  <si>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</si>
  <si>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</si>
  <si>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</si>
  <si>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</si>
  <si>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</si>
  <si>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</si>
  <si>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</si>
  <si>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</si>
  <si>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</si>
  <si>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</si>
  <si>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</si>
  <si>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</si>
  <si>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</si>
  <si>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</si>
  <si>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</si>
  <si>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</si>
  <si>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</si>
  <si>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</si>
  <si>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</si>
  <si>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</si>
  <si>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</si>
  <si>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</si>
  <si>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</si>
  <si>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</si>
  <si>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</si>
  <si>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</si>
  <si>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</si>
  <si>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</si>
  <si>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</si>
  <si>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</si>
  <si>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</si>
  <si>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</si>
  <si>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</si>
  <si>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</si>
  <si>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</si>
  <si>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</si>
  <si>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</si>
  <si>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</si>
  <si>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</si>
  <si>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</si>
  <si>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</si>
  <si>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</si>
  <si>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</si>
  <si>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</si>
  <si>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</si>
  <si>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</si>
  <si>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</si>
  <si>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</si>
  <si>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</si>
  <si>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</si>
  <si>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</si>
  <si>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</si>
  <si>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</si>
  <si>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</si>
  <si>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</si>
  <si>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</si>
  <si>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</si>
  <si>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</si>
  <si>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</si>
  <si>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</si>
  <si>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</si>
  <si>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</si>
  <si>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</si>
  <si>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</si>
  <si>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</si>
  <si>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</si>
  <si>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</si>
  <si>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</si>
  <si>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</si>
  <si>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</si>
  <si>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</si>
  <si>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</si>
  <si>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</si>
  <si>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</si>
  <si>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</si>
  <si>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</si>
  <si>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</si>
  <si>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</si>
  <si>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</si>
  <si>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</si>
  <si>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</si>
  <si>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</si>
  <si>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</si>
  <si>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</si>
  <si>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</si>
  <si>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</si>
  <si>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</si>
  <si>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</si>
  <si>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</si>
  <si>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</si>
  <si>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</si>
  <si>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</si>
  <si>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</si>
  <si>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</si>
  <si>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</si>
  <si>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</si>
  <si>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</si>
  <si>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</si>
  <si>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</si>
  <si>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</si>
  <si>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</si>
  <si>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</si>
  <si>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</si>
  <si>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</si>
  <si>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</si>
  <si>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</si>
  <si>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</si>
  <si>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</si>
  <si>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</si>
  <si>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</si>
  <si>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</si>
  <si>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</si>
  <si>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</si>
  <si>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</si>
  <si>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</si>
  <si>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</si>
  <si>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</si>
  <si>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</si>
  <si>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</si>
  <si>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</si>
  <si>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</si>
  <si>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</si>
  <si>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</si>
  <si>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</si>
  <si>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</si>
  <si>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</si>
  <si>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</si>
  <si>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</si>
  <si>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</si>
  <si>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</si>
  <si>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</si>
  <si>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</si>
  <si>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</si>
  <si>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</si>
  <si>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</si>
  <si>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</si>
  <si>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</si>
  <si>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</si>
  <si>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</si>
  <si>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</si>
  <si>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</si>
  <si>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</si>
  <si>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</si>
  <si>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</si>
  <si>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</si>
  <si>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</si>
  <si>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</si>
  <si>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</si>
  <si>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</si>
  <si>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</si>
  <si>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</si>
  <si>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</si>
  <si>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</si>
  <si>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</si>
  <si>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</si>
  <si>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</si>
  <si>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</si>
  <si>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</si>
  <si>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</si>
  <si>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</si>
  <si>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</si>
  <si>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</si>
  <si>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</si>
  <si>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</si>
  <si>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</si>
  <si>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</si>
  <si>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</si>
  <si>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</si>
  <si>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</si>
  <si>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</si>
  <si>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</si>
  <si>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</si>
  <si>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</si>
  <si>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</si>
  <si>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</si>
  <si>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</si>
  <si>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</si>
  <si>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</si>
  <si>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</si>
  <si>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</si>
  <si>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</si>
  <si>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</si>
  <si>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</si>
  <si>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</si>
  <si>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</si>
  <si>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</si>
  <si>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</si>
  <si>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</si>
  <si>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</si>
  <si>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</si>
  <si>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</si>
  <si>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</si>
  <si>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</si>
  <si>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</si>
  <si>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</si>
  <si>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</si>
  <si>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</si>
  <si>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</si>
  <si>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</si>
  <si>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</si>
  <si>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</si>
  <si>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</si>
  <si>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</si>
  <si>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</si>
  <si>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</si>
  <si>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</si>
  <si>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</si>
  <si>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</si>
  <si>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</si>
  <si>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</si>
  <si>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</si>
  <si>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</si>
  <si>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</si>
  <si>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</si>
  <si>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</si>
  <si>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</si>
  <si>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</si>
  <si>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</si>
  <si>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</si>
  <si>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</si>
  <si>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</si>
  <si>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</si>
  <si>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</si>
  <si>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</si>
  <si>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</si>
  <si>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</si>
  <si>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</si>
  <si>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</si>
  <si>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</si>
  <si>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</si>
  <si>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</si>
  <si>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</si>
  <si>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</si>
  <si>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</si>
  <si>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</si>
  <si>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</si>
  <si>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</si>
  <si>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</si>
  <si>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</si>
  <si>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</si>
  <si>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</si>
  <si>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</si>
  <si>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</si>
  <si>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</si>
  <si>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</si>
  <si>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</si>
  <si>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</si>
  <si>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</si>
  <si>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</si>
  <si>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</si>
  <si>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</si>
  <si>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</si>
  <si>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</si>
  <si>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</si>
  <si>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</si>
  <si>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</si>
  <si>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</si>
  <si>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</si>
  <si>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</si>
  <si>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</si>
  <si>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</si>
  <si>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</si>
  <si>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</si>
  <si>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</si>
  <si>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</si>
  <si>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</si>
  <si>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</si>
  <si>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</si>
  <si>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</si>
  <si>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</si>
  <si>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</si>
  <si>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</si>
  <si>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</si>
  <si>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</si>
  <si>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</si>
  <si>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</si>
  <si>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</si>
  <si>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</si>
  <si>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</si>
  <si>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</si>
  <si>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</si>
  <si>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</si>
  <si>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</si>
  <si>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</si>
  <si>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</si>
  <si>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</si>
  <si>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</si>
  <si>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</si>
  <si>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</si>
  <si>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</si>
  <si>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</si>
  <si>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</si>
  <si>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</si>
  <si>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</si>
  <si>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</si>
  <si>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</si>
  <si>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</si>
  <si>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</si>
  <si>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</si>
  <si>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</si>
  <si>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</si>
  <si>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</si>
  <si>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</si>
  <si>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</si>
  <si>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</si>
  <si>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</si>
  <si>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</si>
  <si>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</si>
  <si>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</si>
  <si>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</si>
  <si>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</si>
  <si>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</si>
  <si>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</si>
  <si>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</si>
  <si>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</si>
  <si>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</si>
  <si>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</si>
  <si>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</si>
  <si>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</si>
  <si>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</si>
  <si>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</si>
  <si>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</si>
  <si>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</si>
  <si>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</si>
  <si>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</si>
  <si>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</si>
  <si>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</si>
  <si>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</si>
  <si>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</si>
  <si>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</si>
  <si>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</si>
  <si>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</si>
  <si>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</si>
  <si>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</si>
  <si>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</si>
  <si>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</si>
  <si>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</si>
  <si>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</si>
  <si>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</si>
  <si>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</si>
  <si>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</si>
  <si>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</si>
  <si>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</si>
  <si>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</si>
  <si>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</si>
  <si>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</si>
  <si>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</si>
  <si>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</si>
  <si>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</si>
  <si>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</si>
  <si>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</si>
  <si>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</si>
  <si>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</si>
  <si>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</si>
  <si>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</si>
  <si>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</si>
  <si>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</si>
  <si>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</si>
  <si>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</si>
  <si>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</si>
  <si>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</si>
  <si>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</si>
  <si>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</si>
  <si>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</si>
  <si>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</si>
  <si>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</si>
  <si>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</si>
  <si>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</si>
  <si>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</si>
  <si>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</si>
  <si>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</si>
  <si>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</si>
  <si>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</si>
  <si>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</si>
  <si>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</si>
  <si>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</si>
  <si>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</si>
  <si>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</si>
  <si>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</si>
  <si>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</si>
  <si>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</si>
  <si>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</si>
  <si>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</si>
  <si>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</si>
  <si>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</si>
  <si>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</si>
  <si>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</si>
  <si>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</si>
  <si>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</si>
  <si>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</si>
  <si>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</si>
  <si>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</si>
  <si>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</si>
  <si>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</si>
  <si>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</si>
  <si>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</si>
  <si>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</si>
  <si>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</si>
  <si>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</si>
  <si>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</si>
  <si>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</si>
  <si>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</si>
  <si>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</si>
  <si>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</si>
  <si>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</si>
  <si>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</si>
  <si>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</si>
  <si>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</si>
  <si>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</si>
  <si>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</si>
  <si>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</si>
  <si>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</si>
  <si>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</si>
  <si>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</si>
  <si>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</si>
  <si>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</si>
  <si>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</si>
  <si>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</si>
  <si>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</si>
  <si>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</si>
  <si>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</si>
  <si>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</si>
  <si>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</si>
  <si>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</si>
  <si>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</si>
  <si>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</si>
  <si>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</si>
  <si>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</si>
  <si>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</si>
  <si>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</si>
  <si>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</si>
  <si>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</si>
  <si>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</si>
  <si>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</si>
  <si>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</si>
  <si>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</si>
  <si>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</si>
  <si>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</si>
  <si>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</si>
  <si>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</si>
  <si>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</si>
  <si>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</si>
  <si>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</si>
  <si>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</si>
  <si>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</si>
  <si>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</si>
  <si>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</si>
  <si>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</si>
  <si>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</si>
  <si>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</si>
  <si>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</si>
  <si>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</si>
  <si>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</si>
  <si>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</si>
  <si>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</si>
  <si>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</si>
  <si>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</si>
  <si>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</si>
  <si>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</si>
  <si>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</si>
  <si>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</si>
  <si>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</si>
  <si>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</si>
  <si>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</si>
  <si>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</si>
  <si>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</si>
  <si>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</si>
  <si>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</si>
  <si>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</si>
  <si>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</si>
  <si>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</si>
  <si>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</si>
  <si>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</si>
  <si>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</si>
  <si>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</si>
  <si>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</si>
  <si>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</si>
  <si>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</si>
  <si>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</si>
  <si>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</si>
  <si>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</si>
  <si>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</si>
  <si>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</si>
  <si>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</si>
  <si>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</si>
  <si>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</si>
  <si>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</si>
  <si>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</si>
  <si>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</si>
  <si>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</si>
  <si>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</si>
  <si>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</si>
  <si>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</si>
  <si>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</si>
  <si>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</si>
  <si>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</si>
  <si>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</si>
  <si>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</si>
  <si>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</si>
  <si>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</si>
  <si>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</si>
  <si>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</si>
  <si>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</si>
  <si>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</si>
  <si>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</si>
  <si>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</si>
  <si>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</si>
  <si>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</si>
  <si>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</si>
  <si>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</si>
  <si>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</si>
  <si>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</si>
  <si>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</si>
  <si>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</si>
  <si>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</si>
  <si>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</si>
  <si>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</si>
  <si>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</si>
  <si>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</si>
  <si>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</si>
  <si>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</si>
  <si>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</si>
  <si>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</si>
  <si>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</si>
  <si>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</si>
  <si>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</si>
  <si>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</si>
  <si>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</si>
  <si>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</si>
  <si>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</si>
  <si>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</si>
  <si>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</si>
  <si>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</si>
  <si>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</si>
  <si>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</si>
  <si>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</si>
  <si>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</si>
  <si>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</si>
  <si>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</si>
  <si>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</si>
  <si>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</si>
  <si>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</si>
  <si>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</si>
  <si>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</si>
  <si>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</si>
  <si>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</si>
  <si>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</si>
  <si>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</si>
  <si>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</si>
  <si>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</si>
  <si>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</si>
  <si>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</si>
  <si>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</si>
  <si>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</si>
  <si>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</si>
  <si>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</si>
  <si>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</si>
  <si>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</si>
  <si>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</si>
  <si>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</si>
  <si>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</si>
  <si>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</si>
  <si>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</si>
  <si>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</si>
  <si>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</si>
  <si>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</si>
  <si>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</si>
  <si>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</si>
  <si>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</si>
  <si>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</si>
  <si>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</si>
  <si>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</si>
  <si>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</si>
  <si>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</si>
  <si>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</si>
  <si>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</si>
  <si>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</si>
  <si>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</si>
  <si>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</si>
  <si>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</si>
  <si>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</si>
  <si>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</si>
  <si>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</si>
  <si>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</si>
  <si>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</si>
  <si>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</si>
  <si>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</si>
  <si>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</si>
  <si>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</si>
  <si>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</si>
  <si>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</si>
  <si>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</si>
  <si>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</si>
  <si>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</si>
  <si>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</si>
  <si>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</si>
  <si>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</si>
  <si>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</si>
  <si>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</si>
  <si>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</si>
  <si>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</si>
  <si>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</si>
  <si>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</si>
  <si>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</si>
  <si>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</si>
  <si>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</si>
  <si>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</si>
  <si>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</si>
  <si>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</si>
  <si>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</si>
  <si>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</si>
  <si>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</si>
  <si>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</si>
  <si>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</si>
  <si>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</si>
  <si>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</si>
  <si>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</si>
  <si>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</si>
  <si>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</si>
  <si>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</si>
  <si>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</si>
  <si>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</si>
  <si>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</si>
  <si>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</si>
  <si>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</si>
  <si>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</si>
  <si>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</si>
  <si>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</si>
  <si>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</si>
  <si>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</si>
  <si>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</si>
  <si>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</si>
  <si>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</si>
  <si>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</si>
  <si>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</si>
  <si>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</si>
  <si>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</si>
  <si>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</si>
  <si>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</si>
  <si>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</si>
  <si>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</si>
  <si>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</si>
  <si>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</si>
  <si>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</si>
  <si>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</si>
  <si>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</si>
  <si>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</si>
  <si>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</si>
  <si>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</si>
  <si>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</si>
  <si>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</si>
  <si>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</si>
  <si>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</si>
  <si>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</si>
  <si>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</si>
  <si>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</si>
  <si>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</si>
  <si>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</si>
  <si>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</si>
  <si>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</si>
  <si>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</si>
  <si>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</si>
  <si>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</si>
  <si>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</si>
  <si>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</si>
  <si>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</si>
  <si>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</si>
  <si>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</si>
  <si>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</si>
  <si>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</si>
  <si>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</si>
  <si>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</si>
  <si>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</si>
  <si>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</si>
  <si>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</si>
  <si>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</si>
  <si>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</si>
  <si>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</si>
  <si>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</si>
  <si>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</si>
  <si>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</si>
  <si>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</si>
  <si>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</si>
  <si>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</si>
  <si>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</si>
  <si>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</si>
  <si>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</si>
  <si>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</si>
  <si>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</si>
  <si>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</si>
  <si>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</si>
  <si>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</si>
  <si>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</si>
  <si>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</si>
  <si>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</si>
  <si>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</si>
  <si>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</si>
  <si>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</si>
  <si>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</si>
  <si>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</si>
  <si>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</si>
  <si>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</si>
  <si>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</si>
  <si>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</si>
  <si>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</si>
  <si>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</si>
  <si>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</si>
  <si>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</si>
  <si>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</si>
  <si>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</si>
  <si>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</si>
  <si>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</si>
  <si>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</si>
  <si>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</si>
  <si>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</si>
  <si>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</si>
  <si>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</si>
  <si>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</si>
  <si>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</si>
  <si>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</si>
  <si>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</si>
  <si>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</si>
  <si>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</si>
  <si>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</si>
  <si>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</si>
  <si>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</si>
  <si>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</si>
  <si>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</si>
  <si>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</si>
  <si>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</si>
  <si>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</si>
  <si>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</si>
  <si>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</si>
  <si>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</si>
  <si>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</si>
  <si>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</si>
  <si>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</si>
  <si>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</si>
  <si>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</si>
  <si>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</si>
  <si>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</si>
  <si>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</si>
  <si>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</si>
  <si>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</si>
  <si>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</si>
  <si>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</si>
  <si>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</si>
  <si>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</si>
  <si>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</si>
  <si>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</si>
  <si>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</si>
  <si>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</si>
  <si>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</si>
  <si>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</si>
  <si>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</si>
  <si>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</si>
  <si>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</si>
  <si>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</si>
  <si>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</si>
  <si>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</si>
  <si>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</si>
  <si>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</si>
  <si>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</si>
  <si>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</si>
  <si>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</si>
  <si>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</si>
  <si>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</si>
  <si>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</si>
  <si>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</si>
  <si>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</si>
  <si>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</si>
  <si>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</si>
  <si>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</si>
  <si>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</si>
  <si>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</si>
  <si>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</si>
  <si>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</si>
  <si>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</si>
  <si>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</si>
  <si>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</si>
  <si>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</si>
  <si>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</si>
  <si>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</si>
  <si>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</si>
  <si>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</si>
  <si>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</si>
  <si>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</si>
  <si>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</si>
  <si>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</si>
  <si>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</si>
  <si>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</si>
  <si>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</si>
  <si>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</si>
  <si>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</si>
  <si>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</si>
  <si>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</si>
  <si>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</si>
  <si>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</si>
  <si>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</si>
  <si>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</si>
  <si>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</si>
  <si>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</si>
  <si>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</si>
  <si>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</si>
  <si>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</si>
  <si>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</si>
  <si>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</si>
  <si>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</si>
  <si>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</si>
  <si>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</si>
  <si>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</si>
  <si>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</si>
  <si>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</si>
  <si>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</si>
  <si>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</si>
  <si>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</si>
  <si>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</si>
  <si>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</si>
  <si>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</si>
  <si>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</si>
  <si>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</si>
  <si>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</si>
  <si>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</si>
  <si>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</si>
  <si>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</si>
  <si>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</si>
  <si>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</si>
  <si>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</si>
  <si>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</si>
  <si>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</si>
  <si>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</si>
  <si>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</si>
  <si>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</si>
  <si>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</si>
  <si>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</si>
  <si>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</si>
  <si>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</si>
  <si>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</si>
  <si>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</si>
  <si>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</si>
  <si>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</si>
  <si>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</si>
  <si>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</si>
  <si>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</si>
  <si>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</si>
  <si>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</si>
  <si>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</si>
  <si>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</si>
  <si>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</si>
  <si>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</si>
  <si>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</si>
  <si>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</si>
  <si>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</si>
  <si>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</si>
  <si>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</si>
  <si>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</si>
  <si>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</si>
  <si>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</si>
  <si>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</si>
  <si>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</si>
  <si>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</si>
  <si>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</si>
  <si>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</si>
  <si>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</si>
  <si>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</si>
  <si>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</si>
  <si>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</si>
  <si>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</si>
  <si>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</si>
  <si>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</si>
  <si>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</si>
  <si>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</si>
  <si>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</si>
  <si>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</si>
  <si>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</si>
  <si>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</si>
  <si>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</si>
  <si>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</si>
  <si>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</si>
  <si>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</si>
  <si>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</si>
  <si>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</si>
  <si>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</si>
  <si>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</si>
  <si>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</si>
  <si>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</si>
  <si>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</si>
  <si>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</si>
  <si>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</si>
  <si>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</si>
  <si>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</si>
  <si>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</si>
  <si>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</si>
  <si>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</si>
  <si>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</si>
  <si>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</si>
  <si>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</si>
  <si>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</si>
  <si>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</si>
  <si>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</si>
  <si>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</si>
  <si>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</si>
  <si>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</si>
  <si>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</si>
  <si>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</si>
  <si>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</si>
  <si>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</si>
  <si>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</si>
  <si>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</si>
  <si>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</si>
  <si>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</si>
  <si>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</si>
  <si>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</si>
  <si>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</si>
  <si>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</si>
  <si>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</si>
  <si>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</si>
  <si>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</si>
  <si>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</si>
  <si>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</si>
  <si>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</si>
  <si>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</si>
  <si>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</si>
  <si>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</si>
  <si>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</si>
  <si>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</si>
  <si>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</si>
  <si>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</si>
  <si>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</si>
  <si>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</si>
  <si>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</si>
  <si>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</si>
  <si>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</si>
  <si>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</si>
  <si>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</si>
  <si>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</si>
  <si>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</si>
  <si>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</si>
  <si>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</si>
  <si>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</si>
  <si>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</si>
  <si>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</si>
  <si>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</si>
  <si>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</si>
  <si>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</si>
  <si>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</si>
  <si>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</si>
  <si>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</si>
  <si>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</si>
  <si>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</si>
  <si>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</si>
  <si>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</si>
  <si>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</si>
  <si>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</si>
  <si>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</si>
  <si>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</si>
  <si>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</si>
  <si>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</si>
  <si>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</si>
  <si>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</si>
  <si>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</si>
  <si>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</si>
  <si>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</si>
  <si>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</si>
  <si>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</si>
  <si>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</si>
  <si>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</si>
  <si>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</si>
  <si>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</si>
  <si>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</si>
  <si>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</si>
  <si>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</si>
  <si>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</si>
  <si>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</si>
  <si>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</si>
  <si>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</si>
  <si>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</si>
  <si>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</si>
  <si>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</si>
  <si>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</si>
  <si>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</si>
  <si>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</si>
  <si>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</si>
  <si>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</si>
  <si>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</si>
  <si>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</si>
  <si>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</si>
  <si>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</si>
  <si>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</si>
  <si>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</si>
  <si>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</si>
  <si>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</si>
  <si>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</si>
  <si>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</si>
  <si>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</si>
  <si>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</si>
  <si>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</si>
  <si>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</si>
  <si>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</si>
  <si>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</si>
  <si>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</si>
  <si>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</si>
  <si>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</si>
  <si>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</si>
  <si>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</si>
  <si>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</si>
  <si>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</si>
  <si>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</si>
  <si>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</si>
  <si>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</si>
  <si>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</si>
  <si>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</si>
  <si>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</si>
  <si>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</si>
  <si>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</si>
  <si>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</si>
  <si>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</si>
  <si>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</si>
  <si>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</si>
  <si>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</si>
  <si>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</si>
  <si>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</si>
  <si>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</si>
  <si>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</si>
  <si>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</si>
  <si>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</si>
  <si>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</si>
  <si>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</si>
  <si>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</si>
  <si>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</si>
  <si>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</si>
  <si>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</si>
  <si>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</si>
  <si>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</si>
  <si>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</si>
  <si>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</si>
  <si>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</si>
  <si>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</si>
  <si>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</si>
  <si>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</si>
  <si>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</si>
  <si>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</si>
  <si>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</si>
  <si>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</si>
  <si>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</si>
  <si>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</si>
  <si>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</si>
  <si>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</si>
  <si>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</si>
  <si>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</si>
  <si>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</si>
  <si>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</si>
  <si>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</si>
  <si>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</si>
  <si>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</si>
  <si>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</si>
  <si>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</si>
  <si>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</si>
  <si>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</si>
  <si>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</si>
  <si>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</si>
  <si>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</si>
  <si>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</si>
  <si>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</si>
  <si>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</si>
  <si>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</si>
  <si>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</si>
  <si>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</si>
  <si>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</si>
  <si>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</si>
  <si>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</si>
  <si>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</si>
  <si>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</si>
  <si>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</si>
  <si>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</si>
  <si>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</si>
  <si>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</si>
  <si>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</si>
  <si>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</si>
  <si>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</si>
  <si>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</si>
  <si>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</si>
  <si>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</si>
  <si>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</si>
  <si>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</si>
  <si>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</si>
  <si>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</si>
  <si>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</si>
  <si>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</si>
  <si>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</si>
  <si>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</si>
  <si>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</si>
  <si>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</si>
  <si>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</si>
  <si>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</si>
  <si>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</si>
  <si>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</si>
  <si>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</si>
  <si>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</si>
  <si>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</si>
  <si>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</si>
  <si>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</si>
  <si>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</si>
  <si>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</si>
  <si>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</si>
  <si>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</si>
  <si>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</si>
  <si>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</si>
  <si>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</si>
  <si>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</si>
  <si>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</si>
  <si>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</si>
  <si>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</si>
  <si>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</si>
  <si>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</si>
  <si>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</si>
  <si>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</si>
  <si>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</si>
  <si>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</si>
  <si>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</si>
  <si>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</si>
  <si>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</si>
  <si>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</si>
  <si>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</si>
  <si>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</si>
  <si>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</si>
  <si>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</si>
  <si>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</si>
  <si>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</si>
  <si>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</si>
  <si>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</si>
  <si>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</si>
  <si>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</si>
  <si>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</si>
  <si>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</si>
  <si>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</si>
  <si>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</si>
  <si>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</si>
  <si>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</si>
  <si>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</si>
  <si>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</si>
  <si>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</si>
  <si>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</si>
  <si>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</si>
  <si>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</si>
  <si>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</si>
  <si>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</si>
  <si>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</si>
  <si>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</si>
  <si>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</si>
  <si>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</si>
  <si>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</si>
  <si>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</si>
  <si>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</si>
  <si>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</si>
  <si>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</si>
  <si>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</si>
  <si>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</si>
  <si>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</si>
  <si>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</si>
  <si>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</si>
  <si>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</si>
  <si>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</si>
  <si>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</si>
  <si>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</si>
  <si>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</si>
  <si>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</si>
  <si>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</si>
  <si>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</si>
  <si>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</si>
  <si>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</si>
  <si>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</si>
  <si>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</si>
  <si>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</si>
  <si>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</si>
  <si>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</si>
  <si>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</si>
  <si>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</si>
  <si>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</si>
  <si>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</si>
  <si>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</si>
  <si>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</si>
  <si>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</si>
  <si>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</si>
  <si>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</si>
  <si>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</si>
  <si>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</si>
  <si>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</si>
  <si>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</si>
  <si>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</si>
  <si>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</si>
  <si>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</si>
  <si>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</si>
  <si>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</si>
  <si>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</si>
  <si>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</si>
  <si>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</si>
  <si>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</si>
  <si>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</si>
  <si>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</si>
  <si>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</si>
  <si>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</si>
  <si>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</si>
  <si>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</si>
  <si>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</si>
  <si>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</si>
  <si>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</si>
  <si>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</si>
  <si>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</si>
  <si>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</si>
  <si>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</si>
  <si>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</si>
  <si>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</si>
  <si>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</si>
  <si>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</si>
  <si>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</si>
  <si>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</si>
  <si>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</si>
  <si>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</si>
  <si>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</si>
  <si>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</si>
  <si>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</si>
  <si>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</si>
  <si>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</si>
  <si>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</si>
  <si>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</si>
  <si>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</si>
  <si>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</si>
  <si>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</si>
  <si>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</si>
  <si>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</si>
  <si>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</si>
  <si>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</si>
  <si>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</si>
  <si>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</si>
  <si>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</si>
  <si>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</si>
  <si>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</si>
  <si>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</si>
  <si>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</si>
  <si>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</si>
  <si>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</si>
  <si>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</si>
  <si>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</si>
  <si>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</si>
  <si>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</si>
  <si>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</si>
  <si>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</si>
  <si>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</si>
  <si>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</si>
  <si>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</si>
  <si>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</si>
  <si>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</si>
  <si>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</si>
  <si>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</si>
  <si>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</si>
  <si>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</si>
  <si>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</si>
  <si>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</si>
  <si>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</si>
  <si>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</si>
  <si>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</si>
  <si>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</si>
  <si>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</si>
  <si>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</si>
  <si>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</si>
  <si>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</si>
  <si>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</si>
  <si>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</si>
  <si>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</si>
  <si>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</si>
  <si>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</si>
  <si>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</si>
  <si>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</si>
  <si>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</si>
  <si>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</si>
  <si>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</si>
  <si>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</si>
  <si>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</si>
  <si>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</si>
  <si>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</si>
  <si>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</si>
  <si>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</si>
  <si>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</si>
  <si>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</si>
  <si>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</si>
  <si>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</si>
  <si>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</si>
  <si>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</si>
  <si>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</si>
  <si>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</si>
  <si>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</si>
  <si>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</si>
  <si>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</si>
  <si>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</si>
  <si>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</si>
  <si>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</si>
  <si>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</si>
  <si>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</si>
  <si>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</si>
  <si>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</si>
  <si>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</si>
  <si>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</si>
  <si>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</si>
  <si>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</si>
  <si>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</si>
  <si>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</si>
  <si>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</si>
  <si>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</si>
  <si>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</si>
  <si>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</si>
  <si>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</si>
  <si>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</si>
  <si>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</si>
  <si>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</si>
  <si>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</si>
  <si>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</si>
  <si>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</si>
  <si>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</si>
  <si>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</si>
  <si>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</si>
  <si>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</si>
  <si>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</si>
  <si>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</si>
  <si>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</si>
  <si>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</si>
  <si>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</si>
  <si>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</si>
  <si>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</si>
  <si>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</si>
  <si>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</si>
  <si>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</si>
  <si>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</si>
  <si>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</si>
  <si>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</si>
  <si>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</si>
  <si>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</si>
  <si>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</si>
  <si>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</si>
  <si>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</si>
  <si>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</si>
  <si>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</si>
  <si>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</si>
  <si>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</si>
  <si>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</si>
  <si>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</si>
  <si>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</si>
  <si>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</si>
  <si>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</si>
  <si>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</si>
  <si>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</si>
  <si>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</si>
  <si>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</si>
  <si>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</si>
  <si>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</si>
  <si>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</si>
  <si>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</si>
  <si>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</si>
  <si>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</si>
  <si>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</si>
  <si>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</si>
  <si>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</si>
  <si>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</si>
  <si>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</si>
  <si>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</si>
  <si>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</si>
  <si>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</si>
  <si>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</si>
  <si>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</si>
  <si>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</si>
  <si>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</si>
  <si>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</si>
  <si>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</si>
  <si>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</si>
  <si>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</si>
  <si>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</si>
  <si>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</si>
  <si>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</si>
  <si>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</si>
  <si>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</si>
  <si>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</si>
  <si>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</si>
  <si>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</si>
  <si>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</si>
  <si>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</si>
  <si>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</si>
  <si>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</si>
  <si>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</si>
  <si>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</si>
  <si>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</si>
  <si>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</si>
  <si>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</si>
  <si>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</si>
  <si>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</si>
  <si>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</si>
  <si>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</si>
  <si>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</si>
  <si>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</si>
  <si>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</si>
  <si>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</si>
  <si>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</si>
  <si>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</si>
  <si>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</si>
  <si>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</si>
  <si>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</si>
  <si>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</si>
  <si>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</si>
  <si>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</si>
  <si>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</si>
  <si>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</si>
  <si>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</si>
  <si>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</si>
  <si>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</si>
  <si>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</si>
  <si>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</si>
  <si>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</si>
  <si>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</si>
  <si>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</si>
  <si>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</si>
  <si>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</si>
  <si>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</si>
  <si>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</si>
  <si>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</si>
  <si>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</si>
  <si>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</si>
  <si>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</si>
  <si>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</si>
  <si>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</si>
  <si>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</si>
  <si>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</si>
  <si>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</si>
  <si>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</si>
  <si>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</si>
  <si>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</si>
  <si>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</si>
  <si>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</si>
  <si>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</si>
  <si>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</si>
  <si>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</si>
  <si>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</si>
  <si>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</si>
  <si>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</si>
  <si>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</si>
  <si>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</si>
  <si>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</si>
  <si>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</si>
  <si>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</si>
  <si>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</si>
  <si>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</si>
  <si>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</si>
  <si>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</si>
  <si>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</si>
  <si>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</si>
  <si>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</si>
  <si>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</si>
  <si>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</si>
  <si>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</si>
  <si>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</si>
  <si>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</si>
  <si>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</si>
  <si>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</si>
  <si>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</si>
  <si>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</si>
  <si>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</si>
  <si>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</si>
  <si>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</si>
  <si>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</si>
  <si>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</si>
  <si>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</si>
  <si>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</si>
  <si>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</si>
  <si>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</si>
  <si>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</si>
  <si>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</si>
  <si>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</si>
  <si>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</si>
  <si>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</si>
  <si>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</si>
  <si>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</si>
  <si>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</si>
  <si>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</si>
  <si>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</si>
  <si>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</si>
  <si>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</si>
  <si>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</si>
  <si>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</si>
  <si>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</si>
  <si>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</si>
  <si>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</si>
  <si>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</si>
  <si>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</si>
  <si>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</si>
  <si>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</si>
  <si>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</si>
  <si>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</si>
  <si>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</si>
  <si>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</si>
  <si>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</si>
  <si>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</si>
  <si>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</si>
  <si>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</si>
  <si>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</si>
  <si>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</si>
  <si>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</si>
  <si>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</si>
  <si>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</si>
  <si>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</si>
  <si>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</si>
  <si>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</si>
  <si>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</si>
  <si>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</si>
  <si>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</si>
  <si>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</si>
  <si>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</si>
  <si>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</si>
  <si>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</si>
  <si>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</si>
  <si>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</si>
  <si>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</si>
  <si>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</si>
  <si>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</si>
  <si>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</si>
  <si>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</si>
  <si>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</si>
  <si>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</si>
  <si>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</si>
  <si>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</si>
  <si>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</si>
  <si>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</si>
  <si>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</si>
  <si>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</si>
  <si>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</si>
  <si>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</si>
  <si>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</si>
  <si>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</si>
  <si>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</si>
  <si>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</si>
  <si>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</si>
  <si>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</si>
  <si>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</si>
  <si>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</si>
  <si>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</si>
  <si>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</si>
  <si>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</si>
  <si>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</si>
  <si>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</si>
  <si>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</si>
  <si>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</si>
  <si>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</si>
  <si>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</si>
  <si>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</si>
  <si>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</si>
  <si>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</si>
  <si>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</si>
  <si>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</si>
  <si>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</si>
  <si>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</si>
  <si>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</si>
  <si>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</si>
  <si>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</si>
  <si>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</si>
  <si>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</si>
  <si>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</si>
  <si>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</si>
  <si>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</si>
  <si>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</si>
  <si>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</si>
  <si>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</si>
  <si>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</si>
  <si>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</si>
  <si>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</si>
  <si>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</si>
  <si>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</si>
  <si>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</si>
  <si>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</si>
  <si>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</si>
  <si>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</si>
  <si>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</si>
  <si>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</si>
  <si>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</si>
  <si>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</si>
  <si>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</si>
  <si>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</si>
  <si>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</si>
  <si>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</si>
  <si>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</si>
  <si>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</si>
  <si>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</si>
  <si>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</si>
  <si>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</si>
  <si>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</si>
  <si>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</si>
  <si>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</si>
  <si>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</si>
  <si>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</si>
  <si>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</si>
  <si>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</si>
  <si>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</si>
  <si>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</si>
  <si>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</si>
  <si>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</si>
  <si>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</si>
  <si>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</si>
  <si>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</si>
  <si>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</si>
  <si>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</si>
  <si>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</si>
  <si>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</si>
  <si>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</si>
  <si>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</si>
  <si>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</si>
  <si>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</si>
  <si>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</si>
  <si>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</si>
  <si>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</si>
  <si>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</si>
  <si>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</si>
  <si>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</si>
  <si>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</si>
  <si>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</si>
  <si>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</si>
  <si>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</si>
  <si>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</si>
  <si>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</si>
  <si>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</si>
  <si>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</si>
  <si>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</si>
  <si>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</si>
  <si>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</si>
  <si>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</si>
  <si>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</si>
  <si>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</si>
  <si>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</si>
  <si>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</si>
  <si>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</si>
  <si>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</si>
  <si>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</si>
  <si>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</si>
  <si>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</si>
  <si>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</si>
  <si>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</si>
  <si>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</si>
  <si>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</si>
  <si>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</si>
  <si>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</si>
  <si>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</si>
  <si>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</si>
  <si>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</si>
  <si>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</si>
  <si>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</si>
  <si>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</si>
  <si>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</si>
  <si>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</si>
  <si>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</si>
  <si>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</si>
  <si>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</si>
  <si>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</si>
  <si>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</si>
  <si>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</si>
  <si>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</si>
  <si>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</si>
  <si>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</si>
  <si>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</si>
  <si>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</si>
  <si>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</si>
  <si>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</si>
  <si>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</si>
  <si>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</si>
  <si>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</si>
  <si>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</si>
  <si>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</si>
  <si>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</si>
  <si>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</si>
  <si>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</si>
  <si>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</si>
  <si>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</si>
  <si>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</si>
  <si>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</si>
  <si>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</si>
  <si>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</si>
  <si>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</si>
  <si>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</si>
  <si>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</si>
  <si>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</si>
  <si>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</si>
  <si>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</si>
  <si>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</si>
  <si>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</si>
  <si>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</si>
  <si>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</si>
  <si>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</si>
  <si>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</si>
  <si>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</si>
  <si>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</si>
  <si>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</si>
  <si>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</si>
  <si>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</si>
  <si>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</si>
  <si>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</si>
  <si>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</si>
  <si>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</si>
  <si>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</si>
  <si>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</si>
  <si>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</si>
  <si>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</si>
  <si>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</si>
  <si>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</si>
  <si>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</si>
  <si>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</si>
  <si>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</si>
  <si>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</si>
  <si>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</si>
  <si>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</si>
  <si>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</si>
  <si>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</si>
  <si>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</si>
  <si>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</si>
  <si>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</si>
  <si>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</si>
  <si>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</si>
  <si>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</si>
  <si>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</si>
  <si>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</si>
  <si>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</si>
  <si>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</si>
  <si>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</si>
  <si>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</si>
  <si>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</si>
  <si>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</si>
  <si>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</si>
  <si>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</si>
  <si>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</si>
  <si>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</si>
  <si>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</si>
  <si>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</si>
  <si>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</si>
  <si>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</si>
  <si>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</si>
  <si>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</si>
  <si>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</si>
  <si>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</si>
  <si>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</si>
  <si>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</si>
  <si>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</si>
  <si>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</si>
  <si>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</si>
  <si>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</si>
  <si>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</si>
  <si>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</si>
  <si>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</si>
  <si>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</si>
  <si>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</si>
  <si>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</si>
  <si>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</si>
  <si>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</si>
  <si>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</si>
  <si>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</si>
  <si>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</si>
  <si>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</si>
  <si>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</si>
  <si>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</si>
  <si>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</si>
  <si>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</si>
  <si>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</si>
  <si>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</si>
  <si>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</si>
  <si>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</si>
  <si>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</si>
  <si>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</si>
  <si>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</si>
  <si>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</si>
  <si>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</si>
  <si>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</si>
  <si>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</si>
  <si>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</si>
  <si>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</si>
  <si>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</si>
  <si>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</si>
  <si>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</si>
  <si>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</si>
  <si>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</si>
  <si>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</si>
  <si>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</si>
  <si>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</si>
  <si>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</si>
  <si>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</si>
  <si>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</si>
  <si>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</si>
  <si>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</si>
  <si>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</si>
  <si>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</si>
  <si>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</si>
  <si>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</si>
  <si>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</si>
  <si>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</si>
  <si>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</si>
  <si>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</si>
  <si>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</si>
  <si>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</si>
  <si>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</si>
  <si>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</si>
  <si>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</si>
  <si>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</si>
  <si>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</si>
  <si>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</si>
  <si>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</si>
  <si>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</si>
  <si>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</si>
  <si>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</si>
  <si>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</si>
  <si>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</si>
  <si>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</si>
  <si>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</si>
  <si>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</si>
  <si>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</si>
  <si>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</si>
  <si>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</si>
  <si>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</si>
  <si>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</si>
  <si>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</si>
  <si>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</si>
  <si>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</si>
  <si>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</si>
  <si>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</si>
  <si>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</si>
  <si>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</si>
  <si>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</si>
  <si>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</si>
  <si>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</si>
  <si>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</si>
  <si>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</si>
  <si>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</si>
  <si>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</si>
  <si>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</si>
  <si>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</si>
  <si>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</si>
  <si>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</si>
  <si>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</si>
  <si>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</si>
  <si>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</si>
  <si>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</si>
  <si>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</si>
  <si>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</si>
  <si>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</si>
  <si>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</si>
  <si>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</si>
  <si>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</si>
  <si>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</si>
  <si>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</si>
  <si>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</si>
  <si>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</si>
  <si>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</si>
  <si>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</si>
  <si>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</si>
  <si>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</si>
  <si>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</si>
  <si>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</si>
  <si>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</si>
  <si>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</si>
  <si>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</si>
  <si>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</si>
  <si>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</si>
  <si>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</si>
  <si>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</si>
  <si>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</si>
  <si>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</si>
  <si>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</si>
  <si>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</si>
  <si>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</si>
  <si>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</si>
  <si>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</si>
  <si>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</si>
  <si>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</si>
  <si>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</si>
  <si>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</si>
  <si>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</si>
  <si>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</si>
  <si>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</si>
  <si>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</si>
  <si>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</si>
  <si>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</si>
  <si>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</si>
  <si>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</si>
  <si>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</si>
  <si>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</si>
  <si>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</si>
  <si>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</si>
  <si>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</si>
  <si>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</si>
  <si>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</si>
  <si>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</si>
  <si>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</si>
  <si>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</si>
  <si>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</si>
  <si>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</si>
  <si>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</si>
  <si>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</si>
  <si>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</si>
  <si>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</si>
  <si>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</si>
  <si>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</si>
  <si>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</si>
  <si>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</si>
  <si>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</si>
  <si>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</si>
  <si>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</si>
  <si>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</si>
  <si>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</si>
  <si>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</si>
  <si>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</si>
  <si>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</si>
  <si>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</si>
  <si>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</si>
  <si>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</si>
  <si>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</si>
  <si>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</si>
  <si>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</si>
  <si>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</si>
  <si>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</si>
  <si>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</si>
  <si>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</si>
  <si>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</si>
  <si>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</si>
  <si>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</si>
  <si>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</si>
  <si>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</si>
  <si>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</si>
  <si>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</si>
  <si>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</si>
  <si>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</si>
  <si>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</si>
  <si>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</si>
  <si>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</si>
  <si>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</si>
  <si>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</si>
  <si>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</si>
  <si>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</si>
  <si>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</si>
  <si>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</si>
  <si>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</si>
  <si>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</si>
  <si>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</si>
  <si>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</si>
  <si>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</si>
  <si>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</si>
  <si>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</si>
  <si>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</si>
  <si>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</si>
  <si>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</si>
  <si>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</si>
  <si>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</si>
  <si>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</si>
  <si>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</si>
  <si>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</si>
  <si>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</si>
  <si>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</si>
  <si>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</si>
  <si>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</si>
  <si>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</si>
  <si>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</si>
  <si>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</si>
  <si>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</si>
  <si>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</si>
  <si>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</si>
  <si>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</si>
  <si>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</si>
  <si>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</si>
  <si>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</si>
  <si>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</si>
  <si>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</si>
  <si>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</si>
  <si>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</si>
  <si>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</si>
  <si>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</si>
  <si>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</si>
  <si>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</si>
  <si>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</si>
  <si>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</si>
  <si>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</si>
  <si>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</si>
  <si>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</si>
  <si>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</si>
  <si>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</si>
  <si>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</si>
  <si>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</si>
  <si>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</si>
  <si>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</si>
  <si>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</si>
  <si>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</si>
  <si>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</si>
  <si>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</si>
  <si>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</si>
  <si>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</si>
  <si>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</si>
  <si>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</si>
  <si>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</si>
  <si>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</si>
  <si>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</si>
  <si>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</si>
  <si>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</si>
  <si>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</si>
  <si>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</si>
  <si>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</si>
  <si>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</si>
  <si>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</si>
  <si>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</si>
  <si>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</si>
  <si>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</si>
  <si>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</si>
  <si>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</si>
  <si>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</si>
  <si>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</si>
  <si>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</si>
  <si>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</si>
  <si>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</si>
  <si>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</si>
  <si>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</si>
  <si>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</si>
  <si>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</si>
  <si>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</si>
  <si>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</si>
  <si>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</si>
  <si>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</si>
  <si>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</si>
  <si>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</si>
  <si>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</si>
  <si>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</si>
  <si>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</si>
  <si>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</si>
  <si>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</si>
  <si>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</si>
  <si>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</si>
  <si>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</si>
  <si>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</si>
  <si>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</si>
  <si>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</si>
  <si>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</si>
  <si>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</si>
  <si>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</si>
  <si>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</si>
  <si>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</si>
  <si>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</si>
  <si>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</si>
  <si>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</si>
  <si>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</si>
  <si>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</si>
  <si>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</si>
  <si>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</si>
  <si>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</si>
  <si>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</si>
  <si>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</si>
  <si>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</si>
  <si>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</si>
  <si>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</si>
  <si>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</si>
  <si>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</si>
  <si>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</si>
  <si>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</si>
  <si>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</si>
  <si>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</si>
  <si>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</si>
  <si>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</si>
  <si>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</si>
  <si>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</si>
  <si>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</si>
  <si>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</si>
  <si>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</si>
  <si>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</si>
  <si>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</si>
  <si>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</si>
  <si>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</si>
  <si>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</si>
  <si>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</si>
  <si>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</si>
  <si>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</si>
  <si>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</si>
  <si>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</si>
  <si>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</si>
  <si>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</si>
  <si>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</si>
  <si>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</si>
  <si>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</si>
  <si>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</si>
  <si>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</si>
  <si>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</si>
  <si>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</si>
  <si>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</si>
  <si>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</si>
  <si>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</si>
  <si>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</si>
  <si>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</si>
  <si>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</si>
  <si>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</si>
  <si>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</si>
  <si>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</si>
  <si>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</si>
  <si>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</si>
  <si>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</si>
  <si>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</si>
  <si>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</si>
  <si>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</si>
  <si>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</si>
  <si>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</si>
  <si>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</si>
  <si>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</si>
  <si>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</si>
  <si>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</si>
  <si>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</si>
  <si>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</si>
  <si>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</si>
  <si>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</si>
  <si>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</si>
  <si>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</si>
  <si>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</si>
  <si>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</si>
  <si>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</si>
  <si>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</si>
  <si>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</si>
  <si>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</si>
  <si>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</si>
  <si>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</si>
  <si>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</si>
  <si>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</si>
  <si>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</si>
  <si>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</si>
  <si>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</si>
  <si>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</si>
  <si>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</si>
  <si>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</si>
  <si>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</si>
  <si>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</si>
  <si>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</si>
  <si>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</si>
  <si>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</si>
  <si>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</si>
  <si>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</si>
  <si>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</si>
  <si>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</si>
  <si>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</si>
  <si>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</si>
  <si>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</si>
  <si>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</si>
  <si>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</si>
  <si>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</si>
  <si>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</si>
  <si>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</si>
  <si>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</si>
  <si>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</si>
  <si>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</si>
  <si>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</si>
  <si>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</si>
  <si>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</si>
  <si>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</si>
  <si>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</si>
  <si>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</si>
  <si>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</si>
  <si>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</si>
  <si>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</si>
  <si>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</si>
  <si>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</si>
  <si>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</si>
  <si>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</si>
  <si>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</si>
  <si>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</si>
  <si>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</si>
  <si>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</si>
  <si>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</si>
  <si>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</si>
  <si>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</si>
  <si>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</si>
  <si>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</si>
  <si>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</si>
  <si>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</si>
  <si>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</si>
  <si>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</si>
  <si>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</si>
  <si>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</si>
  <si>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</si>
  <si>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</si>
  <si>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</si>
  <si>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</si>
  <si>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</si>
  <si>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</si>
  <si>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</si>
  <si>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</si>
  <si>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</si>
  <si>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</si>
  <si>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</si>
  <si>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</si>
  <si>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</si>
  <si>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</si>
  <si>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</si>
  <si>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</si>
  <si>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</si>
  <si>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</si>
  <si>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</si>
  <si>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</si>
  <si>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</si>
  <si>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</si>
  <si>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</si>
  <si>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</si>
  <si>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</si>
  <si>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</si>
  <si>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</si>
  <si>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</si>
  <si>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</si>
  <si>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</si>
  <si>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</si>
  <si>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</si>
  <si>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</si>
  <si>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</si>
  <si>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</si>
  <si>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</si>
  <si>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</si>
  <si>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</si>
  <si>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</si>
  <si>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</si>
  <si>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</si>
  <si>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</si>
  <si>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</si>
  <si>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</si>
  <si>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</si>
  <si>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</si>
  <si>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</si>
  <si>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</si>
  <si>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</si>
  <si>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</si>
  <si>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</si>
  <si>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</si>
  <si>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</si>
  <si>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</si>
  <si>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</si>
  <si>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</si>
  <si>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</si>
  <si>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</si>
  <si>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</si>
  <si>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</si>
  <si>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</si>
  <si>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</si>
  <si>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</si>
  <si>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</si>
  <si>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</si>
  <si>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</si>
  <si>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</si>
  <si>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</si>
  <si>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</si>
  <si>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</si>
  <si>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</si>
  <si>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</si>
  <si>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</si>
  <si>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</si>
  <si>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</si>
  <si>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</si>
  <si>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</si>
  <si>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</si>
  <si>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</si>
  <si>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</si>
  <si>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</si>
  <si>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</si>
  <si>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</si>
  <si>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</si>
  <si>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</si>
  <si>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</si>
  <si>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</si>
  <si>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</si>
  <si>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</si>
  <si>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</si>
  <si>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</si>
  <si>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</si>
  <si>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</si>
  <si>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</si>
  <si>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</si>
  <si>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</si>
  <si>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</si>
  <si>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</si>
  <si>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</si>
  <si>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</si>
  <si>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</si>
  <si>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</si>
  <si>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</si>
  <si>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</si>
  <si>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</si>
  <si>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</si>
  <si>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</si>
  <si>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</si>
  <si>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</si>
  <si>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</si>
  <si>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</si>
  <si>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</si>
  <si>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</si>
  <si>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</si>
  <si>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</si>
  <si>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</si>
  <si>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</si>
  <si>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</si>
  <si>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</si>
  <si>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</si>
  <si>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</si>
  <si>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</si>
  <si>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</si>
  <si>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</si>
  <si>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</si>
  <si>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</si>
  <si>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</si>
  <si>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</si>
  <si>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</si>
  <si>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</si>
  <si>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</si>
  <si>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</si>
  <si>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</si>
  <si>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</si>
  <si>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</si>
  <si>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</si>
  <si>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</si>
  <si>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</si>
  <si>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</si>
  <si>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</si>
  <si>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</si>
  <si>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</si>
  <si>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</si>
  <si>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</si>
  <si>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</si>
  <si>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</si>
  <si>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</si>
  <si>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</si>
  <si>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</si>
  <si>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</si>
  <si>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</si>
  <si>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</si>
  <si>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</si>
  <si>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</si>
  <si>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</si>
  <si>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</si>
  <si>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</si>
  <si>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</si>
  <si>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</si>
  <si>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</si>
  <si>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</si>
  <si>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</si>
  <si>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</si>
  <si>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</si>
  <si>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</si>
  <si>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</si>
  <si>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</si>
  <si>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</si>
  <si>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</si>
  <si>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</si>
  <si>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</si>
  <si>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</si>
  <si>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</si>
  <si>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</si>
  <si>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</si>
  <si>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</si>
  <si>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</si>
  <si>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</si>
  <si>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</si>
  <si>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</si>
  <si>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</si>
  <si>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</si>
  <si>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</si>
  <si>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</si>
  <si>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</si>
  <si>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</si>
  <si>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</si>
  <si>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</si>
  <si>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</si>
  <si>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</si>
  <si>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</si>
  <si>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</si>
  <si>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</si>
  <si>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</si>
  <si>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</si>
  <si>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</si>
  <si>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</si>
  <si>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</si>
  <si>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</si>
  <si>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</si>
  <si>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</si>
  <si>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</si>
  <si>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</si>
  <si>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</si>
  <si>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</si>
  <si>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</si>
  <si>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</si>
  <si>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</si>
  <si>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</si>
  <si>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</si>
  <si>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</si>
  <si>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</si>
  <si>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</si>
  <si>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</si>
  <si>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</si>
  <si>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</si>
  <si>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</si>
  <si>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</si>
  <si>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</si>
  <si>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</si>
  <si>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</si>
  <si>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</si>
  <si>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</si>
  <si>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</si>
  <si>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</si>
  <si>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</si>
  <si>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</si>
  <si>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</si>
  <si>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</si>
  <si>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</si>
  <si>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</si>
  <si>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</si>
  <si>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</si>
  <si>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</si>
  <si>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</si>
  <si>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</si>
  <si>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</si>
  <si>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</si>
  <si>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</si>
  <si>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</si>
  <si>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</si>
  <si>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</si>
  <si>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</si>
  <si>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</si>
  <si>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</si>
  <si>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</si>
  <si>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</si>
  <si>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</si>
  <si>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</si>
  <si>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</si>
  <si>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</si>
  <si>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</si>
  <si>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</si>
  <si>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</si>
  <si>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</si>
  <si>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</si>
  <si>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</si>
  <si>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</si>
  <si>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</si>
  <si>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</si>
  <si>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</si>
  <si>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</si>
  <si>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</si>
  <si>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</si>
  <si>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</si>
  <si>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</si>
  <si>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</si>
  <si>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</si>
  <si>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</si>
  <si>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</si>
  <si>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</si>
  <si>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</si>
  <si>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</si>
  <si>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</si>
  <si>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</si>
  <si>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</si>
  <si>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</si>
  <si>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</si>
  <si>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</si>
  <si>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</si>
  <si>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</si>
  <si>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</si>
  <si>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</si>
  <si>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</si>
  <si>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</si>
  <si>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</si>
  <si>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</si>
  <si>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</si>
  <si>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</si>
  <si>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</si>
  <si>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</si>
  <si>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</si>
  <si>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</si>
  <si>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</si>
  <si>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</si>
  <si>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</si>
  <si>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</si>
  <si>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</si>
  <si>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</si>
  <si>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</si>
  <si>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</si>
  <si>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</si>
  <si>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</si>
  <si>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</si>
  <si>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</si>
  <si>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</si>
  <si>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</si>
  <si>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</si>
  <si>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</si>
  <si>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</si>
  <si>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</si>
  <si>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</si>
  <si>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</si>
  <si>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</si>
  <si>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</si>
  <si>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</si>
  <si>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</si>
  <si>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</si>
  <si>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</si>
  <si>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</si>
  <si>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</si>
  <si>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</si>
  <si>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</si>
  <si>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</si>
  <si>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</si>
  <si>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</si>
  <si>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</si>
  <si>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</si>
  <si>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</si>
  <si>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</si>
  <si>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</si>
  <si>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</si>
  <si>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</si>
  <si>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</si>
  <si>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</si>
  <si>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</si>
  <si>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</si>
  <si>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</si>
  <si>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</si>
  <si>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</si>
  <si>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</si>
  <si>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</si>
  <si>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</si>
  <si>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</si>
  <si>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</si>
  <si>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</si>
  <si>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</si>
  <si>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</si>
  <si>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</si>
  <si>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</si>
  <si>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</si>
  <si>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</si>
  <si>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</si>
  <si>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</si>
  <si>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</si>
  <si>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</si>
  <si>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</si>
  <si>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</si>
  <si>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</si>
  <si>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</si>
  <si>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</si>
  <si>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</si>
  <si>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</si>
  <si>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</si>
  <si>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</si>
  <si>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</si>
  <si>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</si>
  <si>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</si>
  <si>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</si>
  <si>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</si>
  <si>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</si>
  <si>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</si>
  <si>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</si>
  <si>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</si>
  <si>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</si>
  <si>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</si>
  <si>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</si>
  <si>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</si>
  <si>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</si>
  <si>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</si>
  <si>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</si>
  <si>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</si>
  <si>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</si>
  <si>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</si>
  <si>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</si>
  <si>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</si>
  <si>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</si>
  <si>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</si>
  <si>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</si>
  <si>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</si>
  <si>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</si>
  <si>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</si>
  <si>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</si>
  <si>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</si>
  <si>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</si>
  <si>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</si>
  <si>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</si>
  <si>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</si>
  <si>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</si>
  <si>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</si>
  <si>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</si>
  <si>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</si>
  <si>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</si>
  <si>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</si>
  <si>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</si>
  <si>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</si>
  <si>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</si>
  <si>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</si>
  <si>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</si>
  <si>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</si>
  <si>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</si>
  <si>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</si>
  <si>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</si>
  <si>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</si>
  <si>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</si>
  <si>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</si>
  <si>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</si>
  <si>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</si>
  <si>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</si>
  <si>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</si>
  <si>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</si>
  <si>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</si>
  <si>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</si>
  <si>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</si>
  <si>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</si>
  <si>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</si>
  <si>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</si>
  <si>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</si>
  <si>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</si>
  <si>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</si>
  <si>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</si>
  <si>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</si>
  <si>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</si>
  <si>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</si>
  <si>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</si>
  <si>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</si>
  <si>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</si>
  <si>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</si>
  <si>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</si>
  <si>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</si>
  <si>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</si>
  <si>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</si>
  <si>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</si>
  <si>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</si>
  <si>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</si>
  <si>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</si>
  <si>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</si>
  <si>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</si>
  <si>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</si>
  <si>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</si>
  <si>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</si>
  <si>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</si>
  <si>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</si>
  <si>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</si>
  <si>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</si>
  <si>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</si>
  <si>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</si>
  <si>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</si>
  <si>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</si>
  <si>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</si>
  <si>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</si>
  <si>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</si>
  <si>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</si>
  <si>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</si>
  <si>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</si>
  <si>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</si>
  <si>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</si>
  <si>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</si>
  <si>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</si>
  <si>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</si>
  <si>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</si>
  <si>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</si>
  <si>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</si>
  <si>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</si>
  <si>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</si>
  <si>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</si>
  <si>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</si>
  <si>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</si>
  <si>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</si>
  <si>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</si>
  <si>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</si>
  <si>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</si>
  <si>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</si>
  <si>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</si>
  <si>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</si>
  <si>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</si>
  <si>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</si>
  <si>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</si>
  <si>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</si>
  <si>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</si>
  <si>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</si>
  <si>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</si>
  <si>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</si>
  <si>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</si>
  <si>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</si>
  <si>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</si>
  <si>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</si>
  <si>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</si>
  <si>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</si>
  <si>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</si>
  <si>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</si>
  <si>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</si>
  <si>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</si>
  <si>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</si>
  <si>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</si>
  <si>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</si>
  <si>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</si>
  <si>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</si>
  <si>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</si>
  <si>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</si>
  <si>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</si>
  <si>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</si>
  <si>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</si>
  <si>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</si>
  <si>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</si>
  <si>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</si>
  <si>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</si>
  <si>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</si>
  <si>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</si>
  <si>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</si>
  <si>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</si>
  <si>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</si>
  <si>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</si>
  <si>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</si>
  <si>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</si>
  <si>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</si>
  <si>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</si>
  <si>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</si>
  <si>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</si>
  <si>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</si>
  <si>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</si>
  <si>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</si>
  <si>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</si>
  <si>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</si>
  <si>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</si>
  <si>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</si>
  <si>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</si>
  <si>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</si>
  <si>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</si>
  <si>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</si>
  <si>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</si>
  <si>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</si>
  <si>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</si>
  <si>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</si>
  <si>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</si>
  <si>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</si>
  <si>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</si>
  <si>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</si>
  <si>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</si>
  <si>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</si>
  <si>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</si>
  <si>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</si>
  <si>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</si>
  <si>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</si>
  <si>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</si>
  <si>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</si>
  <si>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</si>
  <si>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</si>
  <si>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</si>
  <si>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</si>
  <si>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</si>
  <si>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</si>
  <si>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</si>
  <si>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</si>
  <si>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</si>
  <si>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</si>
  <si>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</si>
  <si>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</si>
  <si>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</si>
  <si>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</si>
  <si>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</si>
  <si>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</si>
  <si>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</si>
  <si>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</si>
  <si>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</si>
  <si>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</si>
  <si>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</si>
  <si>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</si>
  <si>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</si>
  <si>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</si>
  <si>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</si>
  <si>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</si>
  <si>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</si>
  <si>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</si>
  <si>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</si>
  <si>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</si>
  <si>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</si>
  <si>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</si>
  <si>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</si>
  <si>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</si>
  <si>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</si>
  <si>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</si>
  <si>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</si>
  <si>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</si>
  <si>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</si>
  <si>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</si>
  <si>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</si>
  <si>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</si>
  <si>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</si>
  <si>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</si>
  <si>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</si>
  <si>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</si>
  <si>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</si>
  <si>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</si>
  <si>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</si>
  <si>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</si>
  <si>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</si>
  <si>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</si>
  <si>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</si>
  <si>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</si>
  <si>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</si>
  <si>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</si>
  <si>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</si>
  <si>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</si>
  <si>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</si>
  <si>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</si>
  <si>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</si>
  <si>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</si>
  <si>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</si>
  <si>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</si>
  <si>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</si>
  <si>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</si>
  <si>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</si>
  <si>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</si>
  <si>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</si>
  <si>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</si>
  <si>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</si>
  <si>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</si>
  <si>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</si>
  <si>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</si>
  <si>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</si>
  <si>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</si>
  <si>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</si>
  <si>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</si>
  <si>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</si>
  <si>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</si>
  <si>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</si>
  <si>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</si>
  <si>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</si>
  <si>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</si>
  <si>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</si>
  <si>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</si>
  <si>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</si>
  <si>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</si>
  <si>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</si>
  <si>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</si>
  <si>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</si>
  <si>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</si>
  <si>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</si>
  <si>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</si>
  <si>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</si>
  <si>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</si>
  <si>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</si>
  <si>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</si>
  <si>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</si>
  <si>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</si>
  <si>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</si>
  <si>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</si>
  <si>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</si>
  <si>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</si>
  <si>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</si>
  <si>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</si>
  <si>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</si>
  <si>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</si>
  <si>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</si>
  <si>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</si>
  <si>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</si>
  <si>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</si>
  <si>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</si>
  <si>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</si>
  <si>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</si>
  <si>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</si>
  <si>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</si>
  <si>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</si>
  <si>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</si>
  <si>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</si>
  <si>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</si>
  <si>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</si>
  <si>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</si>
  <si>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</si>
  <si>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</si>
  <si>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</si>
  <si>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</si>
  <si>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</si>
  <si>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</si>
  <si>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</si>
  <si>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</si>
  <si>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</si>
  <si>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</si>
  <si>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</si>
  <si>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</si>
  <si>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</si>
  <si>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</si>
  <si>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</si>
  <si>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</si>
  <si>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</si>
  <si>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</si>
  <si>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</si>
  <si>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</si>
  <si>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</si>
  <si>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</si>
  <si>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</si>
  <si>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</si>
  <si>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</si>
  <si>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</si>
  <si>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</si>
  <si>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</si>
  <si>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</si>
  <si>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</si>
  <si>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</si>
  <si>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</si>
  <si>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</si>
  <si>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</si>
  <si>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</si>
  <si>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</si>
  <si>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</si>
  <si>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</si>
  <si>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</si>
  <si>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</si>
  <si>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</si>
  <si>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</si>
  <si>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</si>
  <si>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</si>
  <si>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</si>
  <si>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</si>
  <si>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</si>
  <si>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</si>
  <si>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</si>
  <si>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</si>
  <si>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</si>
  <si>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</si>
  <si>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</si>
  <si>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</si>
  <si>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</si>
  <si>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</si>
  <si>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</si>
  <si>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</si>
  <si>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</si>
  <si>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</si>
  <si>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</si>
  <si>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</si>
  <si>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</si>
  <si>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</si>
  <si>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</si>
  <si>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</si>
  <si>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</si>
  <si>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</si>
  <si>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</si>
  <si>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</si>
  <si>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</si>
  <si>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</si>
  <si>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</si>
  <si>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</si>
  <si>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</si>
  <si>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</si>
  <si>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</si>
  <si>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</si>
  <si>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</si>
  <si>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</si>
  <si>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</si>
  <si>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</si>
  <si>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</si>
  <si>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</si>
  <si>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</si>
  <si>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</si>
  <si>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</si>
  <si>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</si>
  <si>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</si>
  <si>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</si>
  <si>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</si>
  <si>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</si>
  <si>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</si>
  <si>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</si>
  <si>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</si>
  <si>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</si>
  <si>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</si>
  <si>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</si>
  <si>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</si>
  <si>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</si>
  <si>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</si>
  <si>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</si>
  <si>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</si>
  <si>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</si>
  <si>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</si>
  <si>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</si>
  <si>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</si>
  <si>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</si>
  <si>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</si>
  <si>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</si>
  <si>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</si>
  <si>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</si>
  <si>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</si>
  <si>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</si>
  <si>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</si>
  <si>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</si>
  <si>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</si>
  <si>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</si>
  <si>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</si>
  <si>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</si>
  <si>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</si>
  <si>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</si>
  <si>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</si>
  <si>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</si>
  <si>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</si>
  <si>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</si>
  <si>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</si>
  <si>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</si>
  <si>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</si>
  <si>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</si>
  <si>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</si>
  <si>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</si>
  <si>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</si>
  <si>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</si>
  <si>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</si>
  <si>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</si>
  <si>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</si>
  <si>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</si>
  <si>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</si>
  <si>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</si>
  <si>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</si>
  <si>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</si>
  <si>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</si>
  <si>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</si>
  <si>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</si>
  <si>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</si>
  <si>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</si>
  <si>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</si>
  <si>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</si>
  <si>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</si>
  <si>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</si>
  <si>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</si>
  <si>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</si>
  <si>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</si>
  <si>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</si>
  <si>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</si>
  <si>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</si>
  <si>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</si>
  <si>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</si>
  <si>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</si>
  <si>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</si>
  <si>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</si>
  <si>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</si>
  <si>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</si>
  <si>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</si>
  <si>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</si>
  <si>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</si>
  <si>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</si>
  <si>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</si>
  <si>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</si>
  <si>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</si>
  <si>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</si>
  <si>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</si>
  <si>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</si>
  <si>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</si>
  <si>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</si>
  <si>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</si>
  <si>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</si>
  <si>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</si>
  <si>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</si>
  <si>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</si>
  <si>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</si>
  <si>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</si>
  <si>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</si>
  <si>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</si>
  <si>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</si>
  <si>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</si>
  <si>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</si>
  <si>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</si>
  <si>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</si>
  <si>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</si>
  <si>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</si>
  <si>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</si>
  <si>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</si>
  <si>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</si>
  <si>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</si>
  <si>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</si>
  <si>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</si>
  <si>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</si>
  <si>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</si>
  <si>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</si>
  <si>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</si>
  <si>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</si>
  <si>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</si>
  <si>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</si>
  <si>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</si>
  <si>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</si>
  <si>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</si>
  <si>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</si>
  <si>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</si>
  <si>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</si>
  <si>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</si>
  <si>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</si>
  <si>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</si>
  <si>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</si>
  <si>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</si>
  <si>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</si>
  <si>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</si>
  <si>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</si>
  <si>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</si>
  <si>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</si>
  <si>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</si>
  <si>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</si>
  <si>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</si>
  <si>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</si>
  <si>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</si>
  <si>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</si>
  <si>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</si>
  <si>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</si>
  <si>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</si>
  <si>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</si>
  <si>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</si>
  <si>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</si>
  <si>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</si>
  <si>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</si>
  <si>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</si>
  <si>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</si>
  <si>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</si>
  <si>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</si>
  <si>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</si>
  <si>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</si>
  <si>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</si>
  <si>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</si>
  <si>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</si>
  <si>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</si>
  <si>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</si>
  <si>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</si>
  <si>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</si>
  <si>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</si>
  <si>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</si>
  <si>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</si>
  <si>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</si>
  <si>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</si>
  <si>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</si>
  <si>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</si>
  <si>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</si>
  <si>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</si>
  <si>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</si>
  <si>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</si>
  <si>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</si>
  <si>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</si>
  <si>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</si>
  <si>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</si>
  <si>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</si>
  <si>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</si>
  <si>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</si>
  <si>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</si>
  <si>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</si>
  <si>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</si>
  <si>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</si>
  <si>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</si>
  <si>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</si>
  <si>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</si>
  <si>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</si>
  <si>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</si>
  <si>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</si>
  <si>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</si>
  <si>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</si>
  <si>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</si>
  <si>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</si>
  <si>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</si>
  <si>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</si>
  <si>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</si>
  <si>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</si>
  <si>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</si>
  <si>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</si>
  <si>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</si>
  <si>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</si>
  <si>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</si>
  <si>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</si>
  <si>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</si>
  <si>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</si>
  <si>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</si>
  <si>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</si>
  <si>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</si>
  <si>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</si>
  <si>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</si>
  <si>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</si>
  <si>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</si>
  <si>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</si>
  <si>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</si>
  <si>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</si>
  <si>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</si>
  <si>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</si>
  <si>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</si>
  <si>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</si>
  <si>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</si>
  <si>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</si>
  <si>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</si>
  <si>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</si>
  <si>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</si>
  <si>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</si>
  <si>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</si>
  <si>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</si>
  <si>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</si>
  <si>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</si>
  <si>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</si>
  <si>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</si>
  <si>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</si>
  <si>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</si>
  <si>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</si>
  <si>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</si>
  <si>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</si>
  <si>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</si>
  <si>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</si>
  <si>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</si>
  <si>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</si>
  <si>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</si>
  <si>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</si>
  <si>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</si>
  <si>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</si>
  <si>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</si>
  <si>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</si>
  <si>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</si>
  <si>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</si>
  <si>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</si>
  <si>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</si>
  <si>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</si>
  <si>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</si>
  <si>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</si>
  <si>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</si>
  <si>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</si>
  <si>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</si>
  <si>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</si>
  <si>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</si>
  <si>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</si>
  <si>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</si>
  <si>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</si>
  <si>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</si>
  <si>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</si>
  <si>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</si>
  <si>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</si>
  <si>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</si>
  <si>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</si>
  <si>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</si>
  <si>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</si>
  <si>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</si>
  <si>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</si>
  <si>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</si>
  <si>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</si>
  <si>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</si>
  <si>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</si>
  <si>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</si>
  <si>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</si>
  <si>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</si>
  <si>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</si>
  <si>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</si>
  <si>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</si>
  <si>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</si>
  <si>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</si>
  <si>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</si>
  <si>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</si>
  <si>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</si>
  <si>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</si>
  <si>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</si>
  <si>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</si>
  <si>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</si>
  <si>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</si>
  <si>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</si>
  <si>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</si>
  <si>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</si>
  <si>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</si>
  <si>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</si>
  <si>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</si>
  <si>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</si>
  <si>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</si>
  <si>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</si>
  <si>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</si>
  <si>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</si>
  <si>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</si>
  <si>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</si>
  <si>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</si>
  <si>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</si>
  <si>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</si>
  <si>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</si>
  <si>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</si>
  <si>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</si>
  <si>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</si>
  <si>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</si>
  <si>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</si>
  <si>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</si>
  <si>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</si>
  <si>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</si>
  <si>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</si>
  <si>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</si>
  <si>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</si>
  <si>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</si>
  <si>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</si>
  <si>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</si>
  <si>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</si>
  <si>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</si>
  <si>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</si>
  <si>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</si>
  <si>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</si>
  <si>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</si>
  <si>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</si>
  <si>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</si>
  <si>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</si>
  <si>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</si>
  <si>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</si>
  <si>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</si>
  <si>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</si>
  <si>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</si>
  <si>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</si>
  <si>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</si>
  <si>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</si>
  <si>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</si>
  <si>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</si>
  <si>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</si>
  <si>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</si>
  <si>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</si>
  <si>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</si>
  <si>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</si>
  <si>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</si>
  <si>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</si>
  <si>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</si>
  <si>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</si>
  <si>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</si>
  <si>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</si>
  <si>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</si>
  <si>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</si>
  <si>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</si>
  <si>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</si>
  <si>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</si>
  <si>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</si>
  <si>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</si>
  <si>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</si>
  <si>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</si>
  <si>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</si>
  <si>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</si>
  <si>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</si>
  <si>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</si>
  <si>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</si>
  <si>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</si>
  <si>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</si>
  <si>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</si>
  <si>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</si>
  <si>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</si>
  <si>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</si>
  <si>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</si>
  <si>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</si>
  <si>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</si>
  <si>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</si>
  <si>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</si>
  <si>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</si>
  <si>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</si>
  <si>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</si>
  <si>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</si>
  <si>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</si>
  <si>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</si>
  <si>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</si>
  <si>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</si>
  <si>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</si>
  <si>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</si>
  <si>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</si>
  <si>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</si>
  <si>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</si>
  <si>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</si>
  <si>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</si>
  <si>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</si>
  <si>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</si>
  <si>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</si>
  <si>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</si>
  <si>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</si>
  <si>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</si>
  <si>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</si>
  <si>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</si>
  <si>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</si>
  <si>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</si>
  <si>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</si>
  <si>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</si>
  <si>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</si>
  <si>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</si>
  <si>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</si>
  <si>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</si>
  <si>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</si>
  <si>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</si>
  <si>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</si>
  <si>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</si>
  <si>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</si>
  <si>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</si>
  <si>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</si>
  <si>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</si>
  <si>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</si>
  <si>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</si>
  <si>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</si>
  <si>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</si>
  <si>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</si>
  <si>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</si>
  <si>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</si>
  <si>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</si>
  <si>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</si>
  <si>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</si>
  <si>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</si>
  <si>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</si>
  <si>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</si>
  <si>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</si>
  <si>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</si>
  <si>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</si>
  <si>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</si>
  <si>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</si>
  <si>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</si>
  <si>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</si>
  <si>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</si>
  <si>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</si>
  <si>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</si>
  <si>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</si>
  <si>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</si>
  <si>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</si>
  <si>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</si>
  <si>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</si>
  <si>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</si>
  <si>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</si>
  <si>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</si>
  <si>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</si>
  <si>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</si>
  <si>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</si>
  <si>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</si>
  <si>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</si>
  <si>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</si>
  <si>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</si>
  <si>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</si>
  <si>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</si>
  <si>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</si>
  <si>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</si>
  <si>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</si>
  <si>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</si>
  <si>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</si>
  <si>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</si>
  <si>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</si>
  <si>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</si>
  <si>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</si>
  <si>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</si>
  <si>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</si>
  <si>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</si>
  <si>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</si>
  <si>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</si>
  <si>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</si>
  <si>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</si>
  <si>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</si>
  <si>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</si>
  <si>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</si>
  <si>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</si>
  <si>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</si>
  <si>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</si>
  <si>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</si>
  <si>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</si>
  <si>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</si>
  <si>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</si>
  <si>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</si>
  <si>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</si>
  <si>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</si>
  <si>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</si>
  <si>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</si>
  <si>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</si>
  <si>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</si>
  <si>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</si>
  <si>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</si>
  <si>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</si>
  <si>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</si>
  <si>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</si>
  <si>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</si>
  <si>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</si>
  <si>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</si>
  <si>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</si>
  <si>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</si>
  <si>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</si>
  <si>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</si>
  <si>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</si>
  <si>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</si>
  <si>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</si>
  <si>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</si>
  <si>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</si>
  <si>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</si>
  <si>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</si>
  <si>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</si>
  <si>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</si>
  <si>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</si>
  <si>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</si>
  <si>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</si>
  <si>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</si>
  <si>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</si>
  <si>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</si>
  <si>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</si>
  <si>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</si>
  <si>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</si>
  <si>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</si>
  <si>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</si>
  <si>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</si>
  <si>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</si>
  <si>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</si>
  <si>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</si>
  <si>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</si>
  <si>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</si>
  <si>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</si>
  <si>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</si>
  <si>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</si>
  <si>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</si>
  <si>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</si>
  <si>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</si>
  <si>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</si>
  <si>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</si>
  <si>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</si>
  <si>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</si>
  <si>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</si>
  <si>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</si>
  <si>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</si>
  <si>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</si>
  <si>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</si>
  <si>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</si>
  <si>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</si>
  <si>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</si>
  <si>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</si>
  <si>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</si>
  <si>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</si>
  <si>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</si>
  <si>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</si>
  <si>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</si>
  <si>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</si>
  <si>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</si>
  <si>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</si>
  <si>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</si>
  <si>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</si>
  <si>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</si>
  <si>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</si>
  <si>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</si>
  <si>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</si>
  <si>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</si>
  <si>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</si>
  <si>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</si>
  <si>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</si>
  <si>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</si>
  <si>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</si>
  <si>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</si>
  <si>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</si>
  <si>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</si>
  <si>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</si>
  <si>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</si>
  <si>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</si>
  <si>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</si>
  <si>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</si>
  <si>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</si>
  <si>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</si>
  <si>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</si>
  <si>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</si>
  <si>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</si>
  <si>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</si>
  <si>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</si>
  <si>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</si>
  <si>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</si>
  <si>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</si>
  <si>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</si>
  <si>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</si>
  <si>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</si>
  <si>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</si>
  <si>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</si>
  <si>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</si>
  <si>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</si>
  <si>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</si>
  <si>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</si>
  <si>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</si>
  <si>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</si>
  <si>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</si>
  <si>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</si>
  <si>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</si>
  <si>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</si>
  <si>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</si>
  <si>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</si>
  <si>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</si>
  <si>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</si>
  <si>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</si>
  <si>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</si>
  <si>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</si>
  <si>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</si>
  <si>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</si>
  <si>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</si>
  <si>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</si>
  <si>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</si>
  <si>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</si>
  <si>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</si>
  <si>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</si>
  <si>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</si>
  <si>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</si>
  <si>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</si>
  <si>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</si>
  <si>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</si>
  <si>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</si>
  <si>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</si>
  <si>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</si>
  <si>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</si>
  <si>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</si>
  <si>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</si>
  <si>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</si>
  <si>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</si>
  <si>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</si>
  <si>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</si>
  <si>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</si>
  <si>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</si>
  <si>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</si>
  <si>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</si>
  <si>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</si>
  <si>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</si>
  <si>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</si>
  <si>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</si>
  <si>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</si>
  <si>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</si>
  <si>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</si>
  <si>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</si>
  <si>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</si>
  <si>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</si>
  <si>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</si>
  <si>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</si>
  <si>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</si>
  <si>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</si>
  <si>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</si>
  <si>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</si>
  <si>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</si>
  <si>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</si>
  <si>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</si>
  <si>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</si>
  <si>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</si>
  <si>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</si>
  <si>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</si>
  <si>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</si>
  <si>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</si>
  <si>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</si>
  <si>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</si>
  <si>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</si>
  <si>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</si>
  <si>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</si>
  <si>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</si>
  <si>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</si>
  <si>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</si>
  <si>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</si>
  <si>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</si>
  <si>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</si>
  <si>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</si>
  <si>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</si>
  <si>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</si>
  <si>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</si>
  <si>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</si>
  <si>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</si>
  <si>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</si>
  <si>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</si>
  <si>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</si>
  <si>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</si>
  <si>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</si>
  <si>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</si>
  <si>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</si>
  <si>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</si>
  <si>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</si>
  <si>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</si>
  <si>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</si>
  <si>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</si>
  <si>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</si>
  <si>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</si>
  <si>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</si>
  <si>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</si>
  <si>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</si>
  <si>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</si>
  <si>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</si>
  <si>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</si>
  <si>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</si>
  <si>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</si>
  <si>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</si>
  <si>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</si>
  <si>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</si>
  <si>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</si>
  <si>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</si>
  <si>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</si>
  <si>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</si>
  <si>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</si>
  <si>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</si>
  <si>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</si>
  <si>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</si>
  <si>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</si>
  <si>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</si>
  <si>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</si>
  <si>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</si>
  <si>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</si>
  <si>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</si>
  <si>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</si>
  <si>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</si>
  <si>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</si>
  <si>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</si>
  <si>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</si>
  <si>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</si>
  <si>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</si>
  <si>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</si>
  <si>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</si>
  <si>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</si>
  <si>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</si>
  <si>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</si>
  <si>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</si>
  <si>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</si>
  <si>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</si>
  <si>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</si>
  <si>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</si>
  <si>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</si>
  <si>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</si>
  <si>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</si>
  <si>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</si>
  <si>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</si>
  <si>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</si>
  <si>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</si>
  <si>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</si>
  <si>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</si>
  <si>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</si>
  <si>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</si>
  <si>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</si>
  <si>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</si>
  <si>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</si>
  <si>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</si>
  <si>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</si>
  <si>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</si>
  <si>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</si>
  <si>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</si>
  <si>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</si>
  <si>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</si>
  <si>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</si>
  <si>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</si>
  <si>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</si>
  <si>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</si>
  <si>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</si>
  <si>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</si>
  <si>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</si>
  <si>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</si>
  <si>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</si>
  <si>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</si>
  <si>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</si>
  <si>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</si>
  <si>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</si>
  <si>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</si>
  <si>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</si>
  <si>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</si>
  <si>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</si>
  <si>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</si>
  <si>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</si>
  <si>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</si>
  <si>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</si>
  <si>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</si>
  <si>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</si>
  <si>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</si>
  <si>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</si>
  <si>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</si>
  <si>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</si>
  <si>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</si>
  <si>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</si>
  <si>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</si>
  <si>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</si>
  <si>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</si>
  <si>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</si>
  <si>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</si>
  <si>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</si>
  <si>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</si>
  <si>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</si>
  <si>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</si>
  <si>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</si>
  <si>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</si>
  <si>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</si>
  <si>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</si>
  <si>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</si>
  <si>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</si>
  <si>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</si>
  <si>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</si>
  <si>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</si>
  <si>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</si>
  <si>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</si>
  <si>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</si>
  <si>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</si>
  <si>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</si>
  <si>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</si>
  <si>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</si>
  <si>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</si>
  <si>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</si>
  <si>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</si>
  <si>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</si>
  <si>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</si>
  <si>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</si>
  <si>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</si>
  <si>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</si>
  <si>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</si>
  <si>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</si>
  <si>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</si>
  <si>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</si>
  <si>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</si>
  <si>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</si>
  <si>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</si>
  <si>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</si>
  <si>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</si>
  <si>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</si>
  <si>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</si>
  <si>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</si>
  <si>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</si>
  <si>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</si>
  <si>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</si>
  <si>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</si>
  <si>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</si>
  <si>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</si>
  <si>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</si>
  <si>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</si>
  <si>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</si>
  <si>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</si>
  <si>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</si>
  <si>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</si>
  <si>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</si>
  <si>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</si>
  <si>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</si>
  <si>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</si>
  <si>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</si>
  <si>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</si>
  <si>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</si>
  <si>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</si>
  <si>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</si>
  <si>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</si>
  <si>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</si>
  <si>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</si>
  <si>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</si>
  <si>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</si>
  <si>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</si>
  <si>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</si>
  <si>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</si>
  <si>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</si>
  <si>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</si>
  <si>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</si>
  <si>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</si>
  <si>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</si>
  <si>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</si>
  <si>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</si>
  <si>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</si>
  <si>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</si>
  <si>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</si>
  <si>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</si>
  <si>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</si>
  <si>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</si>
  <si>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</si>
  <si>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</si>
  <si>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</si>
  <si>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</si>
  <si>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</si>
  <si>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</si>
  <si>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</si>
  <si>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</si>
  <si>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</si>
  <si>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</si>
  <si>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</si>
  <si>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</si>
  <si>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</si>
  <si>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</si>
  <si>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</si>
  <si>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</si>
  <si>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</si>
  <si>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</si>
  <si>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</si>
  <si>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</si>
  <si>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</si>
  <si>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</si>
  <si>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</si>
  <si>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</si>
  <si>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</si>
  <si>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</si>
  <si>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</si>
  <si>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</si>
  <si>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</si>
  <si>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</si>
  <si>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</si>
  <si>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</si>
  <si>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</si>
  <si>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</si>
  <si>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</si>
  <si>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</si>
  <si>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</si>
  <si>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</si>
  <si>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</si>
  <si>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</si>
  <si>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</si>
  <si>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</si>
  <si>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</si>
  <si>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</si>
  <si>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</si>
  <si>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</si>
  <si>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</si>
  <si>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</si>
  <si>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</si>
  <si>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</si>
  <si>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</si>
  <si>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</si>
  <si>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</si>
  <si>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</si>
  <si>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</si>
  <si>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</si>
  <si>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</si>
  <si>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</si>
  <si>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</si>
  <si>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</si>
  <si>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</si>
  <si>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</si>
  <si>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</si>
  <si>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</si>
  <si>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</si>
  <si>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</si>
  <si>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</si>
  <si>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</si>
  <si>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</si>
  <si>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</si>
  <si>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</si>
  <si>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</si>
  <si>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</si>
  <si>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</si>
  <si>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</si>
  <si>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</si>
  <si>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</si>
  <si>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</si>
  <si>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</si>
  <si>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</si>
  <si>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</si>
  <si>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</si>
  <si>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</si>
  <si>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</si>
  <si>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</si>
  <si>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</si>
  <si>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</si>
  <si>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</si>
  <si>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</si>
  <si>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</si>
  <si>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</si>
  <si>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</si>
  <si>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</si>
  <si>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</si>
  <si>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</si>
  <si>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</si>
  <si>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</si>
  <si>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</si>
  <si>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</si>
  <si>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</si>
  <si>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</si>
  <si>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</si>
  <si>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</si>
  <si>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</si>
  <si>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</si>
  <si>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</si>
  <si>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</si>
  <si>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</si>
  <si>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</si>
  <si>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</si>
  <si>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</si>
  <si>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</si>
  <si>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</si>
  <si>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</si>
  <si>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</si>
  <si>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</si>
  <si>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</si>
  <si>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</si>
  <si>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</si>
  <si>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</si>
  <si>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</si>
  <si>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</si>
  <si>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</si>
  <si>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</si>
  <si>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</si>
  <si>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</si>
  <si>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</si>
  <si>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</si>
  <si>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</si>
  <si>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</si>
  <si>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</si>
  <si>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</si>
  <si>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</si>
  <si>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</si>
  <si>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</si>
  <si>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</si>
  <si>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</si>
  <si>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</si>
  <si>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</si>
  <si>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</si>
  <si>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</si>
  <si>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</si>
  <si>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</si>
  <si>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</si>
  <si>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</si>
  <si>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</si>
  <si>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</si>
  <si>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</si>
  <si>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</si>
  <si>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</si>
  <si>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</si>
  <si>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</si>
  <si>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</si>
  <si>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</si>
  <si>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</si>
  <si>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</si>
  <si>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</si>
  <si>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</si>
  <si>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</si>
  <si>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</si>
  <si>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</si>
  <si>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</si>
  <si>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</si>
  <si>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</si>
  <si>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</si>
  <si>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</si>
  <si>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</si>
  <si>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</si>
  <si>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</si>
  <si>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</si>
  <si>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</si>
  <si>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</si>
  <si>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</si>
  <si>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</si>
  <si>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</si>
  <si>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</si>
  <si>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</si>
  <si>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</si>
  <si>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</si>
  <si>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</si>
  <si>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</si>
  <si>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</si>
  <si>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</si>
  <si>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</si>
  <si>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</si>
  <si>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</si>
  <si>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</si>
  <si>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</si>
  <si>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</si>
  <si>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</si>
  <si>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</si>
  <si>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</si>
  <si>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</si>
  <si>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</si>
  <si>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</si>
  <si>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</si>
  <si>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</si>
  <si>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</si>
  <si>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</si>
  <si>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</si>
  <si>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</si>
  <si>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</si>
  <si>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</si>
  <si>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</si>
  <si>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</si>
  <si>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</si>
  <si>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</si>
  <si>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</si>
  <si>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</si>
  <si>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</si>
  <si>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</si>
  <si>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</si>
  <si>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</si>
  <si>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</si>
  <si>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</si>
  <si>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</si>
  <si>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</si>
  <si>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</si>
  <si>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</si>
  <si>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</si>
  <si>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</si>
  <si>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</si>
  <si>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</si>
  <si>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</si>
  <si>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</si>
  <si>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</si>
  <si>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</si>
  <si>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</si>
  <si>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</si>
  <si>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</si>
  <si>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</si>
  <si>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</si>
  <si>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</si>
  <si>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</si>
  <si>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</si>
  <si>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</si>
  <si>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</si>
  <si>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</si>
  <si>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</si>
  <si>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</si>
  <si>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</si>
  <si>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</si>
  <si>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</si>
  <si>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</si>
  <si>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</si>
  <si>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</si>
  <si>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</si>
  <si>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</si>
  <si>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</si>
  <si>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</si>
  <si>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</si>
  <si>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</si>
  <si>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</si>
  <si>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</si>
  <si>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</si>
  <si>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</si>
  <si>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</si>
  <si>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</si>
  <si>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</si>
  <si>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</si>
  <si>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</si>
  <si>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</si>
  <si>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</si>
  <si>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</si>
  <si>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</si>
  <si>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</si>
  <si>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</si>
  <si>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</si>
  <si>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</si>
  <si>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</si>
  <si>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</si>
  <si>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</si>
  <si>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</si>
  <si>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</si>
  <si>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</si>
  <si>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</si>
  <si>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</si>
  <si>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</si>
  <si>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</si>
  <si>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</si>
  <si>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</si>
  <si>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</si>
  <si>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</si>
  <si>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</si>
  <si>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</si>
  <si>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</si>
  <si>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</si>
  <si>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</si>
  <si>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</si>
  <si>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</si>
  <si>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</si>
  <si>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</si>
  <si>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</si>
  <si>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</si>
  <si>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</si>
  <si>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</si>
  <si>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</si>
  <si>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</si>
  <si>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</si>
  <si>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</si>
  <si>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</si>
  <si>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</si>
  <si>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</si>
  <si>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</si>
  <si>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</si>
  <si>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</si>
  <si>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</si>
  <si>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</si>
  <si>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</si>
  <si>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</si>
  <si>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</si>
  <si>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</si>
  <si>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</si>
  <si>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</si>
  <si>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</si>
  <si>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</si>
  <si>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</si>
  <si>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</si>
  <si>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</si>
  <si>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</si>
  <si>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</si>
  <si>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</si>
  <si>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</si>
  <si>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</si>
  <si>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</si>
  <si>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</si>
  <si>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</si>
  <si>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</si>
  <si>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</si>
  <si>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</si>
  <si>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</si>
  <si>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</si>
  <si>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</si>
  <si>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</si>
  <si>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</si>
  <si>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</si>
  <si>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</si>
  <si>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</si>
  <si>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</si>
  <si>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</si>
  <si>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</si>
  <si>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</si>
  <si>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</si>
  <si>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</si>
  <si>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</si>
  <si>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</si>
  <si>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</si>
  <si>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</si>
  <si>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</si>
  <si>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</si>
  <si>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</si>
  <si>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</si>
  <si>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</si>
  <si>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</si>
  <si>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</si>
  <si>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</si>
  <si>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</si>
  <si>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</si>
  <si>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</si>
  <si>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</si>
  <si>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</si>
  <si>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</si>
  <si>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</si>
  <si>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</si>
  <si>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</si>
  <si>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</si>
  <si>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</si>
  <si>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</si>
  <si>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</si>
  <si>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</si>
  <si>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</si>
  <si>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</si>
  <si>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</si>
  <si>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</si>
  <si>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</si>
  <si>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</si>
  <si>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</si>
  <si>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</si>
  <si>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</si>
  <si>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</si>
  <si>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</si>
  <si>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</si>
  <si>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</si>
  <si>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</si>
  <si>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</si>
  <si>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</si>
  <si>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</si>
  <si>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</si>
  <si>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</si>
  <si>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</si>
  <si>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</si>
  <si>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</si>
  <si>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</si>
  <si>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</si>
  <si>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</si>
  <si>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</si>
  <si>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</si>
  <si>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</si>
  <si>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</si>
  <si>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</si>
  <si>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</si>
  <si>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</si>
  <si>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</si>
  <si>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</si>
  <si>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</si>
  <si>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</si>
  <si>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</si>
  <si>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</si>
  <si>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</si>
  <si>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</si>
  <si>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</si>
  <si>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</si>
  <si>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</si>
  <si>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</si>
  <si>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</si>
  <si>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</si>
  <si>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</si>
  <si>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</si>
  <si>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</si>
  <si>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</si>
  <si>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</si>
  <si>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</si>
  <si>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</si>
  <si>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</si>
  <si>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</si>
  <si>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</si>
  <si>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</si>
  <si>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</si>
  <si>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</si>
  <si>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</si>
  <si>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</si>
  <si>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</si>
  <si>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</si>
  <si>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</si>
  <si>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</si>
  <si>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</si>
  <si>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</si>
  <si>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</si>
  <si>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</si>
  <si>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</si>
  <si>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</si>
  <si>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</si>
  <si>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</si>
  <si>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</si>
  <si>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</si>
  <si>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</si>
  <si>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</si>
  <si>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</si>
  <si>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</si>
  <si>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</si>
  <si>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</si>
  <si>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</si>
  <si>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</si>
  <si>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</si>
  <si>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</si>
  <si>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</si>
  <si>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</si>
  <si>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</si>
  <si>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</si>
  <si>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</si>
  <si>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</si>
  <si>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</si>
  <si>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</si>
  <si>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</si>
  <si>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</si>
  <si>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</si>
  <si>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</si>
  <si>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</si>
  <si>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</si>
  <si>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</si>
  <si>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</si>
  <si>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</si>
  <si>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</si>
  <si>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</si>
  <si>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</si>
  <si>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</si>
  <si>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</si>
  <si>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</si>
  <si>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</si>
  <si>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</si>
  <si>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</si>
  <si>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</si>
  <si>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</si>
  <si>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</si>
  <si>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</si>
  <si>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</si>
  <si>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</si>
  <si>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</si>
  <si>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</si>
  <si>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</si>
  <si>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</si>
  <si>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</si>
  <si>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</si>
  <si>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</si>
  <si>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</si>
  <si>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</si>
  <si>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</si>
  <si>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</si>
  <si>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</si>
  <si>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</si>
  <si>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</si>
  <si>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</si>
  <si>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</si>
  <si>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</si>
  <si>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</si>
  <si>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</si>
  <si>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</si>
  <si>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</si>
  <si>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</si>
  <si>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</si>
  <si>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</si>
  <si>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</si>
  <si>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</si>
  <si>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</si>
  <si>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</si>
  <si>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</si>
  <si>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</si>
  <si>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</si>
  <si>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</si>
  <si>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</si>
  <si>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</si>
  <si>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</si>
  <si>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</si>
  <si>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</si>
  <si>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</si>
  <si>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</si>
  <si>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</si>
  <si>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</si>
  <si>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</si>
  <si>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</si>
  <si>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</si>
  <si>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</si>
  <si>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</si>
  <si>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</si>
  <si>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</si>
  <si>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</si>
  <si>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</si>
  <si>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</si>
  <si>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</si>
  <si>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</si>
  <si>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</si>
  <si>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</si>
  <si>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</si>
  <si>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</si>
  <si>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</si>
  <si>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</si>
  <si>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</si>
  <si>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</si>
  <si>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</si>
  <si>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</si>
  <si>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</si>
  <si>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</si>
  <si>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</si>
  <si>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</si>
  <si>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</si>
  <si>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</si>
  <si>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</si>
  <si>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</si>
  <si>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</si>
  <si>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</si>
  <si>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</si>
  <si>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</si>
  <si>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</si>
  <si>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</si>
  <si>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</si>
  <si>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</si>
  <si>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</si>
  <si>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</si>
  <si>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</si>
  <si>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</si>
  <si>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</si>
  <si>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</si>
  <si>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</si>
  <si>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</si>
  <si>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</si>
  <si>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</si>
  <si>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</si>
  <si>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</si>
  <si>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</si>
  <si>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</si>
  <si>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</si>
  <si>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</si>
  <si>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</si>
  <si>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</si>
  <si>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</si>
  <si>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</si>
  <si>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</si>
  <si>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</si>
  <si>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</si>
  <si>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</si>
  <si>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</si>
  <si>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</si>
  <si>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</si>
  <si>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</si>
  <si>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</si>
  <si>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</si>
  <si>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</si>
  <si>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</si>
  <si>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</si>
  <si>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</si>
  <si>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</si>
  <si>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</si>
  <si>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</si>
  <si>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</si>
  <si>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</si>
  <si>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</si>
  <si>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</si>
  <si>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</si>
  <si>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</si>
  <si>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</si>
  <si>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</si>
  <si>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</si>
  <si>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</si>
  <si>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</si>
  <si>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</si>
  <si>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</si>
  <si>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</si>
  <si>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</si>
  <si>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</si>
  <si>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</si>
  <si>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</si>
  <si>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</si>
  <si>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</si>
  <si>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</si>
  <si>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</si>
  <si>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</si>
  <si>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</si>
  <si>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</si>
  <si>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</si>
  <si>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</si>
  <si>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</si>
  <si>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</si>
  <si>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</si>
  <si>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</si>
  <si>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</si>
  <si>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</si>
  <si>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</si>
  <si>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</si>
  <si>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</si>
  <si>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</si>
  <si>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</si>
  <si>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</si>
  <si>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</si>
  <si>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</si>
  <si>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</si>
  <si>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</si>
  <si>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</si>
  <si>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</si>
  <si>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</si>
  <si>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</si>
  <si>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</si>
  <si>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</si>
  <si>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</si>
  <si>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</si>
  <si>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</si>
  <si>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</si>
  <si>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</si>
  <si>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</si>
  <si>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</si>
  <si>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</si>
  <si>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</si>
  <si>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</si>
  <si>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</si>
  <si>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</si>
  <si>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</si>
  <si>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</si>
  <si>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</si>
  <si>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</si>
  <si>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</si>
  <si>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</si>
  <si>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</si>
  <si>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</si>
  <si>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</si>
  <si>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</si>
  <si>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</si>
  <si>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</si>
  <si>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</si>
  <si>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</si>
  <si>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</si>
  <si>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</si>
  <si>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</si>
  <si>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</si>
  <si>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</si>
  <si>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</si>
  <si>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</si>
  <si>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</si>
  <si>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</si>
  <si>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</si>
  <si>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</si>
  <si>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</si>
  <si>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</si>
  <si>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</si>
  <si>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</si>
  <si>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</si>
  <si>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</si>
  <si>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</si>
  <si>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</si>
  <si>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</si>
  <si>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</si>
  <si>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</si>
  <si>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</si>
  <si>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</si>
  <si>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</si>
  <si>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</si>
  <si>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</si>
  <si>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</si>
  <si>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</si>
  <si>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</si>
  <si>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</si>
  <si>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</si>
  <si>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</si>
  <si>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</si>
  <si>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</si>
  <si>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</si>
  <si>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</si>
  <si>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</si>
  <si>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</si>
  <si>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</si>
  <si>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</si>
  <si>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</si>
  <si>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</si>
  <si>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</si>
  <si>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</si>
  <si>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</si>
  <si>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</si>
  <si>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</si>
  <si>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</si>
  <si>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</si>
  <si>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</si>
  <si>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</si>
  <si>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</si>
  <si>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</si>
  <si>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</si>
  <si>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</si>
  <si>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</si>
  <si>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</si>
  <si>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</si>
  <si>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</si>
  <si>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</si>
  <si>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</si>
  <si>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</si>
  <si>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</si>
  <si>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</si>
  <si>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</si>
  <si>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</si>
  <si>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</si>
  <si>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</si>
  <si>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</si>
  <si>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</si>
  <si>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</si>
  <si>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</si>
  <si>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</si>
  <si>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</si>
  <si>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</si>
  <si>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</si>
  <si>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</si>
  <si>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</si>
  <si>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</si>
  <si>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</si>
  <si>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</si>
  <si>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</si>
  <si>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</si>
  <si>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</si>
  <si>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</si>
  <si>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</si>
  <si>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</si>
  <si>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</si>
  <si>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</si>
  <si>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</si>
  <si>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</si>
  <si>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</si>
  <si>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</si>
  <si>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</si>
  <si>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</si>
  <si>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</si>
  <si>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</si>
  <si>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</si>
  <si>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</si>
  <si>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</si>
  <si>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</si>
  <si>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</si>
  <si>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</si>
  <si>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</si>
  <si>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</si>
  <si>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</si>
  <si>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</si>
  <si>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</si>
  <si>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</si>
  <si>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</si>
  <si>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</si>
  <si>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</si>
  <si>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</si>
  <si>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</si>
  <si>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</si>
  <si>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</si>
  <si>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</si>
  <si>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</si>
  <si>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</si>
  <si>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</si>
  <si>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</si>
  <si>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</si>
  <si>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</si>
  <si>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</si>
  <si>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</si>
  <si>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</si>
  <si>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</si>
  <si>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</si>
  <si>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</si>
  <si>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</si>
  <si>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</si>
  <si>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</si>
  <si>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</si>
  <si>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</si>
  <si>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</si>
  <si>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</si>
  <si>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</si>
  <si>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</si>
  <si>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</si>
  <si>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</si>
  <si>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</si>
  <si>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</si>
  <si>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</si>
  <si>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</si>
  <si>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</si>
  <si>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</si>
  <si>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</si>
  <si>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</si>
  <si>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</si>
  <si>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</si>
  <si>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</si>
  <si>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</si>
  <si>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</si>
  <si>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</si>
  <si>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</si>
  <si>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</si>
  <si>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</si>
  <si>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</si>
  <si>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</si>
  <si>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</si>
  <si>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</si>
  <si>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</si>
  <si>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</si>
  <si>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</si>
  <si>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</si>
  <si>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</si>
  <si>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</si>
  <si>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</si>
  <si>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</si>
  <si>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</si>
  <si>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</si>
  <si>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</si>
  <si>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</si>
  <si>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</si>
  <si>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</si>
  <si>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</si>
  <si>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</si>
  <si>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</si>
  <si>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</si>
  <si>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</si>
  <si>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</si>
  <si>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</si>
  <si>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</si>
  <si>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</si>
  <si>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</si>
  <si>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</si>
  <si>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</si>
  <si>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</si>
  <si>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</si>
  <si>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</si>
  <si>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</si>
  <si>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</si>
  <si>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</si>
  <si>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</si>
  <si>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</si>
  <si>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</si>
  <si>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</si>
  <si>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</si>
  <si>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</si>
  <si>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</si>
  <si>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</si>
  <si>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</si>
  <si>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</si>
  <si>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</si>
  <si>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</si>
  <si>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</si>
  <si>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</si>
  <si>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</si>
  <si>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</si>
  <si>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</si>
  <si>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</si>
  <si>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</si>
  <si>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</si>
  <si>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</si>
  <si>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</si>
  <si>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</si>
  <si>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</si>
  <si>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</si>
  <si>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</si>
  <si>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</si>
  <si>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</si>
  <si>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</si>
  <si>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</si>
  <si>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</si>
  <si>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</si>
  <si>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</si>
  <si>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</si>
  <si>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</si>
  <si>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</si>
  <si>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</si>
  <si>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</si>
  <si>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</si>
  <si>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</si>
  <si>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</si>
  <si>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</si>
  <si>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</si>
  <si>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</si>
  <si>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</si>
  <si>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</si>
  <si>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</si>
  <si>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</si>
  <si>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</si>
  <si>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</si>
  <si>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</si>
  <si>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</si>
  <si>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</si>
  <si>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</si>
  <si>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</si>
  <si>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</si>
  <si>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</si>
  <si>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</si>
  <si>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</si>
  <si>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</si>
  <si>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</si>
  <si>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</si>
  <si>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</si>
  <si>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</si>
  <si>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</si>
  <si>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</si>
  <si>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</si>
  <si>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</si>
  <si>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</si>
  <si>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</si>
  <si>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</si>
  <si>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</si>
  <si>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</si>
  <si>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</si>
  <si>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</si>
  <si>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</si>
  <si>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</si>
  <si>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</si>
  <si>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</si>
  <si>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</si>
  <si>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</si>
  <si>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</si>
  <si>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</si>
  <si>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</si>
  <si>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</si>
  <si>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</si>
  <si>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</si>
  <si>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</si>
  <si>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</si>
  <si>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</si>
  <si>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</si>
  <si>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</si>
  <si>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</si>
  <si>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</si>
  <si>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</si>
  <si>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</si>
  <si>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</si>
  <si>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</si>
  <si>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</si>
  <si>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</si>
  <si>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</si>
  <si>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</si>
  <si>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</si>
  <si>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</si>
  <si>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</si>
  <si>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</si>
  <si>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</si>
  <si>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</si>
  <si>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</si>
  <si>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</si>
  <si>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</si>
  <si>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</si>
  <si>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</si>
  <si>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</si>
  <si>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</si>
  <si>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</si>
  <si>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</si>
  <si>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</si>
  <si>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</si>
  <si>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</si>
  <si>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</si>
  <si>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</si>
  <si>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</si>
  <si>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</si>
  <si>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</si>
  <si>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</si>
  <si>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</si>
  <si>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</si>
  <si>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</si>
  <si>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</si>
  <si>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</si>
  <si>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</si>
  <si>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</si>
  <si>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</si>
  <si>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</si>
  <si>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</si>
  <si>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</si>
  <si>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</si>
  <si>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</si>
  <si>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</si>
  <si>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</si>
  <si>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</si>
  <si>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</si>
  <si>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</si>
  <si>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</si>
  <si>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</si>
  <si>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</si>
  <si>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</si>
  <si>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</si>
  <si>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</si>
  <si>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</si>
  <si>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</si>
  <si>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</si>
  <si>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</si>
  <si>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</si>
  <si>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</si>
  <si>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</si>
  <si>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</si>
  <si>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</si>
  <si>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</si>
  <si>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</si>
  <si>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</si>
  <si>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</si>
  <si>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</si>
  <si>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</si>
  <si>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</si>
  <si>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</si>
  <si>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</si>
  <si>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</si>
  <si>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</si>
  <si>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</si>
  <si>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</si>
  <si>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</si>
  <si>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</si>
  <si>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</si>
  <si>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</si>
  <si>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</si>
  <si>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</si>
  <si>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</si>
  <si>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</si>
  <si>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</si>
  <si>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</si>
  <si>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</si>
  <si>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</si>
  <si>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</si>
  <si>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</si>
  <si>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</si>
  <si>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</si>
  <si>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</si>
  <si>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</si>
  <si>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</si>
  <si>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</si>
  <si>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</si>
  <si>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</si>
  <si>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</si>
  <si>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</si>
  <si>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</si>
  <si>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</si>
  <si>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</si>
  <si>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</si>
  <si>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</si>
  <si>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</si>
  <si>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</si>
  <si>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</si>
  <si>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</si>
  <si>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</si>
  <si>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</si>
  <si>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</si>
  <si>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</si>
  <si>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</si>
  <si>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</si>
  <si>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</si>
  <si>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</si>
  <si>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</si>
  <si>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</si>
  <si>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</si>
  <si>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</si>
  <si>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</si>
  <si>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</si>
  <si>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</si>
  <si>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</si>
  <si>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</si>
  <si>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</si>
  <si>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</si>
  <si>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</si>
  <si>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</si>
  <si>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</si>
  <si>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</si>
  <si>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</si>
  <si>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</si>
  <si>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</si>
  <si>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</si>
  <si>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</si>
  <si>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</si>
  <si>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</si>
  <si>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</si>
  <si>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</si>
  <si>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</si>
  <si>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</si>
  <si>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</si>
  <si>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</si>
  <si>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</si>
  <si>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</si>
  <si>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</si>
  <si>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</si>
  <si>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</si>
  <si>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</si>
  <si>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</si>
  <si>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</si>
  <si>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</si>
  <si>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</si>
  <si>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</si>
  <si>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</si>
  <si>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</si>
  <si>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</si>
  <si>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</si>
  <si>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</si>
  <si>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</si>
  <si>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</si>
  <si>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</si>
  <si>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</si>
  <si>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</si>
  <si>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</si>
  <si>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</si>
  <si>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</si>
  <si>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</si>
  <si>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</si>
  <si>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</si>
  <si>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</si>
  <si>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</si>
  <si>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</si>
  <si>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</si>
  <si>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</si>
  <si>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</si>
  <si>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</si>
  <si>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</si>
  <si>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</si>
  <si>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</si>
  <si>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</si>
  <si>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</si>
  <si>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</si>
  <si>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</si>
  <si>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</si>
  <si>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</si>
  <si>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</si>
  <si>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</si>
  <si>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</si>
  <si>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</si>
  <si>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</si>
  <si>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</si>
  <si>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</si>
  <si>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</si>
  <si>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</si>
  <si>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</si>
  <si>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</si>
  <si>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</si>
  <si>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</si>
  <si>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</si>
  <si>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</si>
  <si>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</si>
  <si>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</si>
  <si>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</si>
  <si>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</si>
  <si>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</si>
  <si>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</si>
  <si>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</si>
  <si>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</si>
  <si>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</si>
  <si>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</si>
  <si>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</si>
  <si>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</si>
  <si>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</si>
  <si>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</si>
  <si>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</si>
  <si>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</si>
  <si>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</si>
  <si>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</si>
  <si>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</si>
  <si>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</si>
  <si>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</si>
  <si>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</si>
  <si>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</si>
  <si>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</si>
  <si>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</si>
  <si>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</si>
  <si>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</si>
  <si>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</si>
  <si>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</si>
  <si>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</si>
  <si>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</si>
  <si>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</si>
  <si>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</si>
  <si>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</si>
  <si>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</si>
  <si>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</si>
  <si>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</si>
  <si>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</si>
  <si>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</si>
  <si>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</si>
  <si>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</si>
  <si>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</si>
  <si>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</si>
  <si>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</si>
  <si>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</si>
  <si>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</si>
  <si>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</si>
  <si>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</si>
  <si>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</si>
  <si>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</si>
  <si>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</si>
  <si>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</si>
  <si>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</si>
  <si>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</si>
  <si>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</si>
  <si>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</si>
  <si>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</si>
  <si>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</si>
  <si>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</si>
  <si>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</si>
  <si>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</si>
  <si>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</si>
  <si>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</si>
  <si>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</si>
  <si>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</si>
  <si>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</si>
  <si>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</si>
  <si>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</si>
  <si>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</si>
  <si>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</si>
  <si>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</si>
  <si>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</si>
  <si>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</si>
  <si>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</si>
  <si>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</si>
  <si>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</si>
  <si>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</si>
  <si>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</si>
  <si>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</si>
  <si>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</si>
  <si>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</si>
  <si>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</si>
  <si>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</si>
  <si>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</si>
  <si>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</si>
  <si>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</si>
  <si>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</si>
  <si>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</si>
  <si>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</si>
  <si>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</si>
  <si>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</si>
  <si>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</si>
  <si>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</si>
  <si>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</si>
  <si>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</si>
  <si>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</si>
  <si>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</si>
  <si>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</si>
  <si>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</si>
  <si>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</si>
  <si>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</si>
  <si>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</si>
  <si>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</si>
  <si>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</si>
  <si>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</si>
  <si>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</si>
  <si>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</si>
  <si>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</si>
  <si>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</si>
  <si>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</si>
  <si>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</si>
  <si>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</si>
  <si>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</si>
  <si>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</si>
  <si>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</si>
  <si>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</si>
  <si>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</si>
  <si>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</si>
  <si>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</si>
  <si>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</si>
  <si>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</si>
  <si>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</si>
  <si>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</si>
  <si>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</si>
  <si>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</si>
  <si>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</si>
  <si>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</si>
  <si>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</si>
  <si>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</si>
  <si>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</si>
  <si>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</si>
  <si>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</si>
  <si>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</si>
  <si>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</si>
  <si>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</si>
  <si>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</si>
  <si>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</si>
  <si>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</si>
  <si>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</si>
  <si>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</si>
  <si>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</si>
  <si>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</si>
  <si>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</si>
  <si>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</si>
  <si>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</si>
  <si>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</si>
  <si>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</si>
  <si>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</si>
  <si>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</si>
  <si>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</si>
  <si>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</si>
  <si>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</si>
  <si>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</si>
  <si>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</si>
  <si>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</si>
  <si>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</si>
  <si>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</si>
  <si>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</si>
  <si>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</si>
  <si>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</si>
  <si>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</si>
  <si>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</si>
  <si>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</si>
  <si>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</si>
  <si>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</si>
  <si>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</si>
  <si>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</si>
  <si>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</si>
  <si>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</si>
  <si>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</si>
  <si>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</si>
  <si>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</si>
  <si>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</si>
  <si>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</si>
  <si>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</si>
  <si>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</si>
  <si>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</si>
  <si>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</si>
  <si>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</si>
  <si>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</si>
  <si>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</si>
  <si>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</si>
  <si>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</si>
  <si>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</si>
  <si>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</si>
  <si>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</si>
  <si>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</si>
  <si>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</si>
  <si>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</si>
  <si>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</si>
  <si>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</si>
  <si>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</si>
  <si>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</si>
  <si>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</si>
  <si>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</si>
  <si>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</si>
  <si>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</si>
  <si>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</si>
  <si>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</si>
  <si>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</si>
  <si>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</si>
  <si>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</si>
  <si>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</si>
  <si>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</si>
  <si>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</si>
  <si>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</si>
  <si>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</si>
  <si>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</si>
  <si>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</si>
  <si>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</si>
  <si>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</si>
  <si>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</si>
  <si>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</si>
  <si>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</si>
  <si>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</si>
  <si>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</si>
  <si>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</si>
  <si>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</si>
  <si>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</si>
  <si>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</si>
  <si>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</si>
  <si>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</si>
  <si>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</si>
  <si>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</si>
  <si>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</si>
  <si>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</si>
  <si>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</si>
  <si>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</si>
  <si>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</si>
  <si>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</si>
  <si>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</si>
  <si>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</si>
  <si>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</si>
  <si>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</si>
  <si>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</si>
  <si>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</si>
  <si>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</si>
  <si>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</si>
  <si>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</si>
  <si>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</si>
  <si>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</si>
  <si>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</si>
  <si>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</si>
  <si>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</si>
  <si>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</si>
  <si>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</si>
  <si>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</si>
  <si>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</si>
  <si>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</si>
  <si>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</si>
  <si>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</si>
  <si>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</si>
  <si>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</si>
  <si>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</si>
  <si>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</si>
  <si>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</si>
  <si>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</si>
  <si>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</si>
  <si>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</si>
  <si>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</si>
  <si>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</si>
  <si>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</si>
  <si>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</si>
  <si>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</si>
  <si>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</si>
  <si>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</si>
  <si>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</si>
  <si>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</si>
  <si>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</si>
  <si>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</si>
  <si>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</si>
  <si>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</si>
  <si>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</si>
  <si>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</si>
  <si>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</si>
  <si>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</si>
  <si>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</si>
  <si>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</si>
  <si>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</si>
  <si>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</si>
  <si>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</si>
  <si>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</si>
  <si>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</si>
  <si>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</si>
  <si>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</si>
  <si>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</si>
  <si>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</si>
  <si>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</si>
  <si>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</si>
  <si>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</si>
  <si>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</si>
  <si>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</si>
  <si>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</si>
  <si>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</si>
  <si>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</si>
  <si>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</si>
  <si>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</si>
  <si>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</si>
  <si>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</si>
  <si>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</si>
  <si>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</si>
  <si>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</si>
  <si>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</si>
  <si>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</si>
  <si>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</si>
  <si>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</si>
  <si>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</si>
  <si>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</si>
  <si>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</si>
  <si>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</si>
  <si>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</si>
  <si>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</si>
  <si>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</si>
  <si>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</si>
  <si>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</si>
  <si>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</si>
  <si>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</si>
  <si>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</si>
  <si>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</si>
  <si>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</si>
  <si>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</si>
  <si>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</si>
  <si>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</si>
  <si>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</si>
  <si>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</si>
  <si>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</si>
  <si>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</si>
  <si>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</si>
  <si>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</si>
  <si>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</si>
  <si>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</si>
  <si>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</si>
  <si>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</si>
  <si>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</si>
  <si>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</si>
  <si>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</si>
  <si>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</si>
  <si>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</si>
  <si>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</si>
  <si>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</si>
  <si>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</si>
  <si>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</si>
  <si>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</si>
  <si>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</si>
  <si>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</si>
  <si>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</si>
  <si>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</si>
  <si>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</si>
  <si>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</si>
  <si>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</si>
  <si>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</si>
  <si>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</si>
  <si>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</si>
  <si>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</si>
  <si>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</si>
  <si>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</si>
  <si>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</si>
  <si>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</si>
  <si>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</si>
  <si>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</si>
  <si>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</si>
  <si>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</si>
  <si>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</si>
  <si>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</si>
  <si>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</si>
  <si>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</si>
  <si>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</si>
  <si>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</si>
  <si>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</si>
  <si>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</si>
  <si>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</si>
  <si>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</si>
  <si>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</si>
  <si>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</si>
  <si>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</si>
  <si>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</si>
  <si>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</si>
  <si>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</si>
  <si>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</si>
  <si>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</si>
  <si>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</si>
  <si>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</si>
  <si>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</si>
  <si>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</si>
  <si>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</si>
  <si>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</si>
  <si>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</si>
  <si>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</si>
  <si>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</si>
  <si>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</si>
  <si>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</si>
  <si>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</si>
  <si>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</si>
  <si>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</si>
  <si>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</si>
  <si>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</si>
  <si>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</si>
  <si>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</si>
  <si>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</si>
  <si>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</si>
  <si>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</si>
  <si>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</si>
  <si>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</si>
  <si>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</si>
  <si>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</si>
  <si>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</si>
  <si>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</si>
  <si>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</si>
  <si>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</si>
  <si>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</si>
  <si>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</si>
  <si>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</si>
  <si>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</si>
  <si>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</si>
  <si>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</si>
  <si>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</si>
  <si>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</si>
  <si>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</si>
  <si>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</si>
  <si>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</si>
  <si>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</si>
  <si>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</si>
  <si>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</si>
  <si>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</si>
  <si>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</si>
  <si>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</si>
  <si>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</si>
  <si>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</si>
  <si>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</si>
  <si>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</si>
  <si>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</si>
  <si>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</si>
  <si>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</si>
  <si>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</si>
  <si>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</si>
  <si>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</si>
  <si>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</si>
  <si>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</si>
  <si>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</si>
  <si>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</si>
  <si>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</si>
  <si>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</si>
  <si>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</si>
  <si>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</si>
  <si>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</si>
  <si>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</si>
  <si>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</si>
  <si>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</si>
  <si>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</si>
  <si>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</si>
  <si>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</si>
  <si>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</si>
  <si>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</si>
  <si>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</si>
  <si>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</si>
  <si>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</si>
  <si>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</si>
  <si>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</si>
  <si>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</si>
  <si>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</si>
  <si>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</si>
  <si>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</si>
  <si>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</si>
  <si>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</si>
  <si>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</si>
  <si>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</si>
  <si>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</si>
  <si>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</si>
  <si>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</si>
  <si>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</si>
  <si>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</si>
  <si>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</si>
  <si>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</si>
  <si>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</si>
  <si>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</si>
  <si>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</si>
  <si>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</si>
  <si>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</si>
  <si>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</si>
  <si>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</si>
  <si>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</si>
  <si>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</si>
  <si>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</si>
  <si>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</si>
  <si>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</si>
  <si>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</si>
  <si>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</si>
  <si>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</si>
  <si>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</si>
  <si>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</si>
  <si>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</si>
  <si>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</si>
  <si>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</si>
  <si>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</si>
  <si>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</si>
  <si>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</si>
  <si>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</si>
  <si>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</si>
  <si>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</si>
  <si>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</si>
  <si>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</si>
  <si>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</si>
  <si>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</si>
  <si>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</si>
  <si>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</si>
  <si>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</si>
  <si>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</si>
  <si>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</si>
  <si>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</si>
  <si>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</si>
  <si>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</si>
  <si>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</si>
  <si>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</si>
  <si>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</si>
  <si>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</si>
  <si>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</si>
  <si>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</si>
  <si>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</si>
  <si>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</si>
  <si>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</si>
  <si>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</si>
  <si>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</si>
  <si>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</si>
  <si>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</si>
  <si>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</si>
  <si>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</si>
  <si>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</si>
  <si>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</si>
  <si>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</si>
  <si>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</si>
  <si>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</si>
  <si>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</si>
  <si>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</si>
  <si>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</si>
  <si>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</si>
  <si>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</si>
  <si>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</si>
  <si>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</si>
  <si>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</si>
  <si>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</si>
  <si>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</si>
  <si>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</si>
  <si>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</si>
  <si>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</si>
  <si>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</si>
  <si>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</si>
  <si>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</si>
  <si>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</si>
  <si>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</si>
  <si>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</si>
  <si>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</si>
  <si>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</si>
  <si>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</si>
  <si>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</si>
  <si>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</si>
  <si>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</si>
  <si>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</si>
  <si>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</si>
  <si>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</si>
  <si>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</si>
  <si>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</si>
  <si>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</si>
  <si>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</si>
  <si>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</si>
  <si>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</si>
  <si>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</si>
  <si>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</si>
  <si>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</si>
  <si>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</si>
  <si>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</si>
  <si>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</si>
  <si>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</si>
  <si>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</si>
  <si>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</si>
  <si>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</si>
  <si>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</si>
  <si>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</si>
  <si>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</si>
  <si>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</si>
  <si>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</si>
  <si>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</si>
  <si>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</si>
  <si>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</si>
  <si>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</si>
  <si>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</si>
  <si>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</si>
  <si>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</si>
  <si>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</si>
  <si>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</si>
  <si>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</si>
  <si>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</si>
  <si>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</si>
  <si>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</si>
  <si>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</si>
  <si>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</si>
  <si>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</si>
  <si>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</si>
  <si>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</si>
  <si>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</si>
  <si>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</si>
  <si>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</si>
  <si>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</si>
  <si>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</si>
  <si>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</si>
  <si>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</si>
  <si>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</si>
  <si>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</si>
  <si>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</si>
  <si>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</si>
  <si>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</si>
  <si>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</si>
  <si>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</si>
  <si>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</si>
  <si>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</si>
  <si>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</si>
  <si>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</si>
  <si>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</si>
  <si>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</si>
  <si>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</si>
  <si>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</si>
  <si>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</si>
  <si>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</si>
  <si>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</si>
  <si>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</si>
  <si>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</si>
  <si>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</si>
  <si>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</si>
  <si>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</si>
  <si>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</si>
  <si>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</si>
  <si>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</si>
  <si>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</si>
  <si>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</si>
  <si>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</si>
  <si>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</si>
  <si>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</si>
  <si>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</si>
  <si>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</si>
  <si>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</si>
  <si>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</si>
  <si>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</si>
  <si>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</si>
  <si>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</si>
  <si>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</si>
  <si>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</si>
  <si>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</si>
  <si>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</si>
  <si>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</si>
  <si>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</si>
  <si>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</si>
  <si>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</si>
  <si>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</si>
  <si>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</si>
  <si>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</si>
  <si>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</si>
  <si>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</si>
  <si>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</si>
  <si>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</si>
  <si>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</si>
  <si>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</si>
  <si>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</si>
  <si>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</si>
  <si>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</si>
  <si>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</si>
  <si>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</si>
  <si>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</si>
  <si>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</si>
  <si>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</si>
  <si>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</si>
  <si>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</si>
  <si>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</si>
  <si>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</si>
  <si>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</si>
  <si>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</si>
  <si>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</si>
  <si>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</si>
  <si>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</si>
  <si>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</si>
  <si>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</si>
  <si>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</si>
  <si>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</si>
  <si>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</si>
  <si>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</si>
  <si>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</si>
  <si>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</si>
  <si>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</si>
  <si>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</si>
  <si>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</si>
  <si>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</si>
  <si>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</si>
  <si>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</si>
  <si>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</si>
  <si>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</si>
  <si>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</si>
  <si>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</si>
  <si>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</si>
  <si>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</si>
  <si>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</si>
  <si>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</si>
  <si>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</si>
  <si>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</si>
  <si>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</si>
  <si>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</si>
  <si>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</si>
  <si>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</si>
  <si>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</si>
  <si>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</si>
  <si>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</si>
  <si>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</si>
  <si>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</si>
  <si>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</si>
  <si>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</si>
  <si>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</si>
  <si>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</si>
  <si>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</si>
  <si>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</si>
  <si>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</si>
  <si>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</si>
  <si>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</si>
  <si>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</si>
  <si>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</si>
  <si>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</si>
  <si>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</si>
  <si>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</si>
  <si>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</si>
  <si>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</si>
  <si>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</si>
  <si>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</si>
  <si>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</si>
  <si>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</si>
  <si>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</si>
  <si>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</si>
  <si>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</si>
  <si>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</si>
  <si>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</si>
  <si>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</si>
  <si>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</si>
  <si>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</si>
  <si>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</si>
  <si>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</si>
  <si>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</si>
  <si>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</si>
  <si>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</si>
  <si>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</si>
  <si>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</si>
  <si>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</si>
  <si>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</si>
  <si>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</si>
  <si>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</si>
  <si>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</si>
  <si>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</si>
  <si>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</si>
  <si>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</si>
  <si>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</si>
  <si>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</si>
  <si>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</si>
  <si>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</si>
  <si>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</si>
  <si>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</si>
  <si>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</si>
  <si>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</si>
  <si>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</si>
  <si>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</si>
  <si>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</si>
  <si>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</si>
  <si>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</si>
  <si>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</si>
  <si>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</si>
  <si>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</si>
  <si>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</si>
  <si>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</si>
  <si>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</si>
  <si>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</si>
  <si>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</si>
  <si>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</si>
  <si>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</si>
  <si>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</si>
  <si>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</si>
  <si>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</si>
  <si>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</si>
  <si>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</si>
  <si>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</si>
  <si>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</si>
  <si>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</si>
  <si>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</si>
  <si>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</si>
  <si>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</si>
  <si>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</si>
  <si>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</si>
  <si>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</si>
  <si>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</si>
  <si>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</si>
  <si>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</si>
  <si>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</si>
  <si>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</si>
  <si>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</si>
  <si>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</si>
  <si>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</si>
  <si>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</si>
  <si>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</si>
  <si>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</si>
  <si>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</si>
  <si>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</si>
  <si>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</si>
  <si>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</si>
  <si>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</si>
  <si>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</si>
  <si>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</si>
  <si>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</si>
  <si>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</si>
  <si>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</si>
  <si>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</si>
  <si>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</si>
  <si>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</si>
  <si>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</si>
  <si>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</si>
  <si>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</si>
  <si>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</si>
  <si>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</si>
  <si>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</si>
  <si>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</si>
  <si>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</si>
  <si>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</si>
  <si>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</si>
  <si>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</si>
  <si>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</si>
  <si>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</si>
  <si>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</si>
  <si>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</si>
  <si>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</si>
  <si>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</si>
  <si>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</si>
  <si>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</si>
  <si>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</si>
  <si>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</si>
  <si>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</si>
  <si>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</si>
  <si>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</si>
  <si>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</si>
  <si>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</si>
  <si>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</si>
  <si>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</si>
  <si>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</si>
  <si>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</si>
  <si>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</si>
  <si>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</si>
  <si>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</si>
  <si>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</si>
  <si>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</si>
  <si>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</si>
  <si>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</si>
  <si>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</si>
  <si>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</si>
  <si>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</si>
  <si>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</si>
  <si>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</si>
  <si>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</si>
  <si>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</si>
  <si>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</si>
  <si>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</si>
  <si>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</si>
  <si>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</si>
  <si>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</si>
  <si>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</si>
  <si>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</si>
  <si>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</si>
  <si>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</si>
  <si>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</si>
  <si>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</si>
  <si>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</si>
  <si>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</si>
  <si>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</si>
  <si>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</si>
  <si>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</si>
  <si>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</si>
  <si>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</si>
  <si>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</si>
  <si>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</si>
  <si>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</si>
  <si>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</si>
  <si>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</si>
  <si>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</si>
  <si>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</si>
  <si>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</si>
  <si>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</si>
  <si>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</si>
  <si>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</si>
  <si>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</si>
  <si>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</si>
  <si>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</si>
  <si>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</si>
  <si>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</si>
  <si>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</si>
  <si>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</si>
  <si>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</si>
  <si>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</si>
  <si>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</si>
  <si>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</si>
  <si>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</si>
  <si>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</si>
  <si>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</si>
  <si>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</si>
  <si>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</si>
  <si>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</si>
  <si>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</si>
  <si>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</si>
  <si>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</si>
  <si>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</si>
  <si>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</si>
  <si>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</si>
  <si>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</si>
  <si>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</si>
  <si>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</si>
  <si>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</si>
  <si>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</si>
  <si>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</si>
  <si>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</si>
  <si>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</si>
  <si>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</si>
  <si>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</si>
  <si>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</si>
  <si>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</si>
  <si>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</si>
  <si>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</si>
  <si>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</si>
  <si>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</si>
  <si>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</si>
  <si>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</si>
  <si>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</si>
  <si>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</si>
  <si>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</si>
  <si>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</si>
  <si>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</si>
  <si>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</si>
  <si>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</si>
  <si>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</si>
  <si>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</si>
  <si>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</si>
  <si>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</si>
  <si>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</si>
  <si>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</si>
  <si>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</si>
  <si>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</si>
  <si>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</si>
  <si>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</si>
  <si>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</si>
  <si>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</si>
  <si>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</si>
  <si>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</si>
  <si>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</si>
  <si>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</si>
  <si>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</si>
  <si>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</si>
  <si>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</si>
  <si>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</si>
  <si>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</si>
  <si>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</si>
  <si>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</si>
  <si>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</si>
  <si>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</si>
  <si>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</si>
  <si>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</si>
  <si>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</si>
  <si>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</si>
  <si>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</si>
  <si>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</si>
  <si>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</si>
  <si>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</si>
  <si>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</si>
  <si>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</si>
  <si>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</si>
  <si>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</si>
  <si>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</si>
  <si>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</si>
  <si>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</si>
  <si>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</si>
  <si>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</si>
  <si>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</si>
  <si>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</si>
  <si>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</si>
  <si>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</si>
  <si>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</si>
  <si>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</si>
  <si>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</si>
  <si>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</si>
  <si>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</si>
  <si>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</si>
  <si>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</si>
  <si>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</si>
  <si>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</si>
  <si>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</si>
  <si>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</si>
  <si>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</si>
  <si>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</si>
  <si>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</si>
  <si>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</si>
  <si>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</si>
  <si>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</si>
  <si>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</si>
  <si>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</si>
  <si>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</si>
  <si>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</si>
  <si>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</si>
  <si>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</si>
  <si>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</si>
  <si>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</si>
  <si>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</si>
  <si>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</si>
  <si>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</si>
  <si>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</si>
  <si>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</si>
  <si>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</si>
  <si>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</si>
  <si>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</si>
  <si>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</si>
  <si>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</si>
  <si>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</si>
  <si>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</si>
  <si>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</si>
  <si>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</si>
  <si>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</si>
  <si>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</si>
  <si>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</si>
  <si>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</si>
  <si>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</si>
  <si>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</si>
  <si>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</si>
  <si>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</si>
  <si>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</si>
  <si>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</si>
  <si>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</si>
  <si>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</si>
  <si>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</si>
  <si>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</si>
  <si>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</si>
  <si>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</si>
  <si>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</si>
  <si>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</si>
  <si>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</si>
  <si>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</si>
  <si>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</si>
  <si>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</si>
  <si>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</si>
  <si>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</si>
  <si>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</si>
  <si>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</si>
  <si>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</si>
  <si>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</si>
  <si>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</si>
  <si>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</si>
  <si>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</si>
  <si>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</si>
  <si>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</si>
  <si>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</si>
  <si>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</si>
  <si>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</si>
  <si>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</si>
  <si>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</si>
  <si>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</si>
  <si>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</si>
  <si>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</si>
  <si>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</si>
  <si>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</si>
  <si>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</si>
  <si>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</si>
  <si>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</si>
  <si>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</si>
  <si>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</si>
  <si>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</si>
  <si>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</si>
  <si>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</si>
  <si>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</si>
  <si>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</si>
  <si>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</si>
  <si>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</si>
  <si>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</si>
  <si>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</si>
  <si>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</si>
  <si>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</si>
  <si>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</si>
  <si>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</si>
  <si>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</si>
  <si>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</si>
  <si>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</si>
  <si>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</si>
  <si>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</si>
  <si>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</si>
  <si>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</si>
  <si>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</si>
  <si>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</si>
  <si>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</si>
  <si>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</si>
  <si>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</si>
  <si>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</si>
  <si>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</si>
  <si>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</si>
  <si>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</si>
  <si>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</si>
  <si>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</si>
  <si>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</si>
  <si>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</si>
  <si>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</si>
  <si>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</si>
  <si>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</si>
  <si>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</si>
  <si>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</si>
  <si>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</si>
  <si>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</si>
  <si>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</si>
  <si>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</si>
  <si>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</si>
  <si>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</si>
  <si>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</si>
  <si>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</si>
  <si>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</si>
  <si>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</si>
  <si>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</si>
  <si>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</si>
  <si>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</si>
  <si>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</si>
  <si>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</si>
  <si>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</si>
  <si>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</si>
  <si>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</si>
  <si>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</si>
  <si>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</si>
  <si>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</si>
  <si>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</si>
  <si>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</si>
  <si>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</si>
  <si>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</si>
  <si>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</si>
  <si>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</si>
  <si>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</si>
  <si>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</si>
  <si>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</si>
  <si>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</si>
  <si>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</si>
  <si>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</si>
  <si>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</si>
  <si>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</si>
  <si>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</si>
  <si>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</si>
  <si>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</si>
  <si>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</si>
  <si>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</si>
  <si>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</si>
  <si>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</si>
  <si>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</si>
  <si>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</si>
  <si>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</si>
  <si>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</si>
  <si>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</si>
  <si>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</si>
  <si>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</si>
  <si>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</si>
  <si>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</si>
  <si>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</si>
  <si>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</si>
  <si>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</si>
  <si>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</si>
  <si>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</si>
  <si>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</si>
  <si>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</si>
  <si>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</si>
  <si>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</si>
  <si>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</si>
  <si>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</si>
  <si>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</si>
  <si>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</si>
  <si>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</si>
  <si>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</si>
  <si>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</si>
  <si>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</si>
  <si>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</si>
  <si>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</si>
  <si>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</si>
  <si>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</si>
  <si>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</si>
  <si>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</si>
  <si>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</si>
  <si>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</si>
  <si>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</si>
  <si>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</si>
  <si>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</si>
  <si>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</si>
  <si>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</si>
  <si>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</si>
  <si>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</si>
  <si>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</si>
  <si>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</si>
  <si>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</si>
  <si>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</si>
  <si>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</si>
  <si>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</si>
  <si>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</si>
  <si>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</si>
  <si>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</si>
  <si>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</si>
  <si>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</si>
  <si>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</si>
  <si>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</si>
  <si>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</si>
  <si>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</si>
  <si>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</si>
  <si>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</si>
  <si>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</si>
  <si>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</si>
  <si>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</si>
  <si>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</si>
  <si>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</si>
  <si>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</si>
  <si>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</si>
  <si>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</si>
  <si>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</si>
  <si>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</si>
  <si>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</si>
  <si>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</si>
  <si>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</si>
  <si>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</si>
  <si>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</si>
  <si>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</si>
  <si>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</si>
  <si>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</si>
  <si>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</si>
  <si>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</si>
  <si>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</si>
  <si>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</si>
  <si>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</si>
  <si>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</si>
  <si>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</si>
  <si>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</si>
  <si>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</si>
  <si>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</si>
  <si>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</si>
  <si>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</si>
  <si>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</si>
  <si>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</si>
  <si>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</si>
  <si>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</si>
  <si>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</si>
  <si>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</si>
  <si>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</si>
  <si>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</si>
  <si>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</si>
  <si>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</si>
  <si>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</si>
  <si>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</si>
  <si>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</si>
  <si>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</si>
  <si>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</si>
  <si>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</si>
  <si>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</si>
  <si>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</si>
  <si>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</si>
  <si>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</si>
  <si>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</si>
  <si>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</si>
  <si>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</si>
  <si>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</si>
  <si>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</si>
  <si>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</si>
  <si>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</si>
  <si>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</si>
  <si>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</si>
  <si>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</si>
  <si>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</si>
  <si>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</si>
  <si>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</si>
  <si>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</si>
  <si>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</si>
  <si>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</si>
  <si>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</si>
  <si>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</si>
  <si>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</si>
  <si>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</si>
  <si>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</si>
  <si>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</si>
  <si>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</si>
  <si>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</si>
  <si>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</si>
  <si>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</si>
  <si>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</si>
  <si>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</si>
  <si>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</si>
  <si>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</si>
  <si>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</si>
  <si>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</si>
  <si>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</si>
  <si>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</si>
  <si>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</si>
  <si>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</si>
  <si>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</si>
  <si>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</si>
  <si>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</si>
  <si>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</si>
  <si>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</si>
  <si>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</si>
  <si>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</si>
  <si>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</si>
  <si>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</si>
  <si>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</si>
  <si>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</si>
  <si>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</si>
  <si>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</si>
  <si>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</si>
  <si>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</si>
  <si>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</si>
  <si>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</si>
  <si>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</si>
  <si>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</si>
  <si>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</si>
  <si>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</si>
  <si>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</si>
  <si>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</si>
  <si>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</si>
  <si>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</si>
  <si>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</si>
  <si>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</si>
  <si>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</si>
  <si>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</si>
  <si>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</si>
  <si>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</si>
  <si>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</si>
  <si>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</si>
  <si>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</si>
  <si>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</si>
  <si>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</si>
  <si>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</si>
  <si>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</si>
  <si>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</si>
  <si>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</si>
  <si>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</si>
  <si>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</si>
  <si>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</si>
  <si>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</si>
  <si>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</si>
  <si>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</si>
  <si>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</si>
  <si>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</si>
  <si>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</si>
  <si>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</si>
  <si>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</si>
  <si>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</si>
  <si>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</si>
  <si>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</si>
  <si>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</si>
  <si>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</si>
  <si>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</si>
  <si>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</si>
  <si>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</si>
  <si>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</si>
  <si>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</si>
  <si>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</si>
  <si>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</si>
  <si>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</si>
  <si>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</si>
  <si>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</si>
  <si>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</si>
  <si>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</si>
  <si>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</si>
  <si>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</si>
  <si>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</si>
  <si>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</si>
  <si>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</si>
  <si>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</si>
  <si>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</si>
  <si>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</si>
  <si>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</si>
  <si>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</si>
  <si>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</si>
  <si>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</si>
  <si>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</si>
  <si>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</si>
  <si>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</si>
  <si>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</si>
  <si>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</si>
  <si>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</si>
  <si>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</si>
  <si>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</si>
  <si>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</si>
  <si>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</si>
  <si>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</si>
  <si>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</si>
  <si>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</si>
  <si>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</si>
  <si>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</si>
  <si>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</si>
  <si>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</si>
  <si>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</si>
  <si>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</si>
  <si>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</si>
  <si>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</si>
  <si>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</si>
  <si>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</si>
  <si>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</si>
  <si>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</si>
  <si>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</si>
  <si>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</si>
  <si>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</si>
  <si>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</si>
  <si>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</si>
  <si>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</si>
  <si>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</si>
  <si>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</si>
  <si>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</si>
  <si>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</si>
  <si>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</si>
  <si>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</si>
  <si>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</si>
  <si>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</si>
  <si>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</si>
  <si>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</si>
  <si>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</si>
  <si>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</si>
  <si>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</si>
  <si>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</si>
  <si>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</si>
  <si>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</si>
  <si>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</si>
  <si>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</si>
  <si>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</si>
  <si>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</si>
  <si>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</si>
  <si>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</si>
  <si>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</si>
  <si>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</si>
  <si>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</si>
  <si>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</si>
  <si>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</si>
  <si>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</si>
  <si>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</si>
  <si>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</si>
  <si>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</si>
  <si>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</si>
  <si>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</si>
  <si>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</si>
  <si>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</si>
  <si>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</si>
  <si>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</si>
  <si>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</si>
  <si>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</si>
  <si>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</si>
  <si>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</si>
  <si>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</si>
  <si>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</si>
  <si>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</si>
  <si>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</si>
  <si>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</si>
  <si>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</si>
  <si>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</si>
  <si>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</si>
  <si>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</si>
  <si>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</si>
  <si>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</si>
  <si>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</si>
  <si>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</si>
  <si>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</si>
  <si>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</si>
  <si>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</si>
  <si>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</si>
  <si>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</si>
  <si>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</si>
  <si>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</si>
  <si>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</si>
  <si>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</si>
  <si>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</si>
  <si>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</si>
  <si>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</si>
  <si>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</si>
  <si>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</si>
  <si>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</si>
  <si>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</si>
  <si>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</si>
  <si>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</si>
  <si>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</si>
  <si>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</si>
  <si>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</si>
  <si>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</si>
  <si>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</si>
  <si>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</si>
  <si>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</si>
  <si>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</si>
  <si>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</si>
  <si>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</si>
  <si>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</si>
  <si>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</si>
  <si>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</si>
  <si>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</si>
  <si>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</si>
  <si>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</si>
  <si>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</si>
  <si>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</si>
  <si>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</si>
  <si>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</si>
  <si>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</si>
  <si>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</si>
  <si>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</si>
  <si>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</si>
  <si>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</si>
  <si>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</si>
  <si>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</si>
  <si>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</si>
  <si>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</si>
  <si>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</si>
  <si>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</si>
  <si>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</si>
  <si>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</si>
  <si>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</si>
  <si>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</si>
  <si>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</si>
  <si>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</si>
  <si>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</si>
  <si>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</si>
  <si>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</si>
  <si>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</si>
  <si>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</si>
  <si>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</si>
  <si>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</si>
  <si>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</si>
  <si>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</si>
  <si>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</si>
  <si>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</si>
  <si>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</si>
  <si>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</si>
  <si>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</si>
  <si>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</si>
  <si>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</si>
  <si>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</si>
  <si>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</si>
  <si>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</si>
  <si>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</si>
  <si>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</si>
  <si>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</si>
  <si>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</si>
  <si>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</si>
  <si>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</si>
  <si>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</si>
  <si>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</si>
  <si>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</si>
  <si>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</si>
  <si>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</si>
  <si>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</si>
  <si>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</si>
  <si>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</si>
  <si>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</si>
  <si>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</si>
  <si>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</si>
  <si>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</si>
  <si>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</si>
  <si>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</si>
  <si>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</si>
  <si>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</si>
  <si>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</si>
  <si>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</si>
  <si>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</si>
  <si>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</si>
  <si>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</si>
  <si>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</si>
  <si>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</si>
  <si>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</si>
  <si>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</si>
  <si>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</si>
  <si>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</si>
  <si>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</si>
  <si>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</si>
  <si>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</si>
  <si>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</si>
  <si>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</si>
  <si>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</si>
  <si>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</si>
  <si>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</si>
  <si>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</si>
  <si>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</si>
  <si>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</si>
  <si>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</si>
  <si>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</si>
  <si>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</si>
  <si>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</si>
  <si>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</si>
  <si>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</si>
  <si>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</si>
  <si>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</si>
  <si>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</si>
  <si>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</si>
  <si>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</si>
  <si>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</si>
  <si>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</si>
  <si>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</si>
  <si>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</si>
  <si>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</si>
  <si>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</si>
  <si>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</si>
  <si>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</si>
  <si>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</si>
  <si>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</si>
  <si>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</si>
  <si>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</si>
  <si>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</si>
  <si>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</si>
  <si>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</si>
  <si>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</si>
  <si>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</si>
  <si>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</si>
  <si>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</si>
  <si>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</si>
  <si>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</si>
  <si>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</si>
  <si>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</si>
  <si>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</si>
  <si>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</si>
  <si>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</si>
  <si>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</si>
  <si>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</si>
  <si>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</si>
  <si>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</si>
  <si>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</si>
  <si>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</si>
  <si>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</si>
  <si>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</si>
  <si>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</si>
  <si>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</si>
  <si>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</si>
  <si>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</si>
  <si>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</si>
  <si>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</si>
  <si>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</si>
  <si>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</si>
  <si>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</si>
  <si>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</si>
  <si>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</si>
  <si>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</si>
  <si>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</si>
  <si>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</si>
  <si>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</si>
  <si>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</si>
  <si>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</si>
  <si>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</si>
  <si>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</si>
  <si>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</si>
  <si>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</si>
  <si>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</si>
  <si>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</si>
  <si>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</si>
  <si>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</si>
  <si>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</si>
  <si>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</si>
  <si>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</si>
  <si>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</si>
  <si>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</si>
  <si>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</si>
  <si>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</si>
  <si>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</si>
  <si>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</si>
  <si>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</si>
  <si>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</si>
  <si>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</si>
  <si>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</si>
  <si>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</si>
  <si>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</si>
  <si>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</si>
  <si>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</si>
  <si>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</si>
  <si>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</si>
  <si>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</si>
  <si>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</si>
  <si>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</si>
  <si>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</si>
  <si>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</si>
  <si>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</si>
  <si>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</si>
  <si>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</si>
  <si>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</si>
  <si>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</si>
  <si>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</si>
  <si>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</si>
  <si>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</si>
  <si>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</si>
  <si>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</si>
  <si>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</si>
  <si>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</si>
  <si>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</si>
  <si>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</si>
  <si>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</si>
  <si>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</si>
  <si>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</si>
  <si>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</si>
  <si>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</si>
  <si>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</si>
  <si>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</si>
  <si>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</si>
  <si>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</si>
  <si>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</si>
  <si>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</si>
  <si>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</si>
  <si>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</si>
  <si>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</si>
  <si>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</si>
  <si>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</si>
  <si>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</si>
  <si>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</si>
  <si>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</si>
  <si>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</si>
  <si>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</si>
  <si>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</si>
  <si>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</si>
  <si>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</si>
  <si>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</si>
  <si>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</si>
  <si>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</si>
  <si>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</si>
  <si>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</si>
  <si>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</si>
  <si>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</si>
  <si>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</si>
  <si>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</si>
  <si>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</si>
  <si>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</si>
  <si>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</si>
  <si>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</si>
  <si>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</si>
  <si>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</si>
  <si>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</si>
  <si>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</si>
  <si>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</si>
  <si>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</si>
  <si>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</si>
  <si>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</si>
  <si>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</si>
  <si>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</si>
  <si>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</si>
  <si>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</si>
  <si>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</si>
  <si>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</si>
  <si>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</si>
  <si>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</si>
  <si>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</si>
  <si>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</si>
  <si>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</si>
  <si>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</si>
  <si>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</si>
  <si>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</si>
  <si>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</si>
  <si>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</si>
  <si>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</si>
  <si>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</si>
  <si>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</si>
  <si>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</si>
  <si>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</si>
  <si>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</si>
  <si>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</si>
  <si>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</si>
  <si>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</si>
  <si>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</si>
  <si>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</si>
  <si>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</si>
  <si>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</si>
  <si>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</si>
  <si>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</si>
  <si>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</si>
  <si>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</si>
  <si>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</si>
  <si>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</si>
  <si>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</si>
  <si>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</si>
  <si>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</si>
  <si>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</si>
  <si>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</si>
  <si>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</si>
  <si>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</si>
  <si>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</si>
  <si>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</si>
  <si>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</si>
  <si>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</si>
  <si>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</si>
  <si>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</si>
  <si>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</si>
  <si>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</si>
  <si>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</si>
  <si>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</si>
  <si>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</si>
  <si>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</si>
  <si>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</si>
  <si>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</si>
  <si>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</si>
  <si>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</si>
  <si>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</si>
  <si>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</si>
  <si>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</si>
  <si>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</si>
  <si>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</si>
  <si>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</si>
  <si>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</si>
  <si>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</si>
  <si>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</si>
  <si>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</si>
  <si>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</si>
  <si>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</si>
  <si>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</si>
  <si>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</si>
  <si>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</si>
  <si>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</si>
  <si>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</si>
  <si>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</si>
  <si>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</si>
  <si>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</si>
  <si>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</si>
  <si>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</si>
  <si>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</si>
  <si>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</si>
  <si>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</si>
  <si>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</si>
  <si>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</si>
  <si>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</si>
  <si>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</si>
  <si>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</si>
  <si>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</si>
  <si>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</si>
  <si>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</si>
  <si>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</si>
  <si>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</si>
  <si>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</si>
  <si>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</si>
  <si>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</si>
  <si>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</si>
  <si>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</si>
  <si>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</si>
  <si>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</si>
  <si>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</si>
  <si>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</si>
  <si>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</si>
  <si>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</si>
  <si>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</si>
  <si>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</si>
  <si>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</si>
  <si>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</si>
  <si>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</si>
  <si>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</si>
  <si>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</si>
  <si>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</si>
  <si>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</si>
  <si>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</si>
  <si>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</si>
  <si>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</si>
  <si>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</si>
  <si>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</si>
  <si>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</si>
  <si>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</si>
  <si>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</si>
  <si>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</si>
  <si>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</si>
  <si>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</si>
  <si>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</si>
  <si>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</si>
  <si>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</si>
  <si>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</si>
  <si>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</si>
  <si>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</si>
  <si>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</si>
  <si>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</si>
  <si>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</si>
  <si>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</si>
  <si>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</si>
  <si>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</si>
  <si>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</si>
  <si>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</si>
  <si>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</si>
  <si>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</si>
  <si>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</si>
  <si>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</si>
  <si>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</si>
  <si>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</si>
  <si>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</si>
  <si>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</si>
  <si>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</si>
  <si>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</si>
  <si>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</si>
  <si>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</si>
  <si>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</si>
  <si>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</si>
  <si>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</si>
  <si>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</si>
  <si>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</si>
  <si>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</si>
  <si>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</si>
  <si>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</si>
  <si>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</si>
  <si>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</si>
  <si>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</si>
  <si>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</si>
  <si>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</si>
  <si>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</si>
  <si>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</si>
  <si>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</si>
  <si>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</si>
  <si>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</si>
  <si>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</si>
  <si>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</si>
  <si>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</si>
  <si>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</si>
  <si>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</si>
  <si>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</si>
  <si>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</si>
  <si>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</si>
  <si>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</si>
  <si>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</si>
  <si>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</si>
  <si>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</si>
  <si>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</si>
  <si>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</si>
  <si>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</si>
  <si>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</si>
  <si>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</si>
  <si>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</si>
  <si>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</si>
  <si>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</si>
  <si>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</si>
  <si>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</si>
  <si>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</si>
  <si>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</si>
  <si>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</si>
  <si>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</si>
  <si>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</si>
  <si>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</si>
  <si>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</si>
  <si>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</si>
  <si>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</si>
  <si>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</si>
  <si>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</si>
  <si>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</si>
  <si>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</si>
  <si>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</si>
  <si>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</si>
  <si>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</si>
  <si>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</si>
  <si>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</si>
  <si>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</si>
  <si>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</si>
  <si>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</si>
  <si>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</si>
  <si>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</si>
  <si>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</si>
  <si>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</si>
  <si>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</si>
  <si>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</si>
  <si>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</si>
  <si>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</si>
  <si>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</si>
  <si>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</si>
  <si>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</si>
  <si>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</si>
  <si>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</si>
  <si>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</si>
  <si>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</si>
  <si>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</si>
  <si>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</si>
  <si>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</si>
  <si>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</si>
  <si>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</si>
  <si>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</si>
  <si>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</si>
  <si>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</si>
  <si>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</si>
  <si>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</si>
  <si>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</si>
  <si>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</si>
  <si>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</si>
  <si>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</si>
  <si>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</si>
  <si>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</si>
  <si>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</si>
  <si>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</si>
  <si>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</si>
  <si>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</si>
  <si>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</si>
  <si>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</si>
  <si>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</si>
  <si>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</si>
  <si>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</si>
  <si>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</si>
  <si>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</si>
  <si>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</si>
  <si>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</si>
  <si>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</si>
  <si>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</si>
  <si>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</si>
  <si>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</si>
  <si>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</si>
  <si>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</si>
  <si>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</si>
  <si>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</si>
  <si>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</si>
  <si>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</si>
  <si>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</si>
  <si>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</si>
  <si>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</si>
  <si>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</si>
  <si>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</si>
  <si>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</si>
  <si>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</si>
  <si>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</si>
  <si>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</si>
  <si>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</si>
  <si>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</si>
  <si>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</si>
  <si>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</si>
  <si>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</si>
  <si>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</si>
  <si>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</si>
  <si>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</si>
  <si>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</si>
  <si>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</si>
  <si>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</si>
  <si>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</si>
  <si>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</si>
  <si>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</si>
  <si>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</si>
  <si>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</si>
  <si>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</si>
  <si>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</si>
  <si>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</si>
  <si>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</si>
  <si>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</si>
  <si>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</si>
  <si>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</si>
  <si>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</si>
  <si>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</si>
  <si>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</si>
  <si>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</si>
  <si>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</si>
  <si>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</si>
  <si>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</si>
  <si>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</si>
  <si>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</si>
  <si>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</si>
  <si>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</si>
  <si>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</si>
  <si>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</si>
  <si>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</si>
  <si>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</si>
  <si>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</si>
  <si>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</si>
  <si>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</si>
  <si>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</si>
  <si>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</si>
  <si>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</si>
  <si>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</si>
  <si>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</si>
  <si>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</si>
  <si>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</si>
  <si>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</si>
  <si>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</si>
  <si>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</si>
  <si>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</si>
  <si>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</si>
  <si>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</si>
  <si>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</si>
  <si>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</si>
  <si>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</si>
  <si>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</si>
  <si>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</si>
  <si>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</si>
  <si>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</si>
  <si>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</si>
  <si>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</si>
  <si>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</si>
  <si>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</si>
  <si>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</si>
  <si>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</si>
  <si>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</si>
  <si>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</si>
  <si>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</si>
  <si>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</si>
  <si>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</si>
  <si>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</si>
  <si>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</si>
  <si>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</si>
  <si>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</si>
  <si>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</si>
  <si>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</si>
  <si>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</si>
  <si>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</si>
  <si>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</si>
  <si>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</si>
  <si>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</si>
  <si>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</si>
  <si>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</si>
  <si>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</si>
  <si>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</si>
  <si>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</si>
  <si>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</si>
  <si>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</si>
  <si>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</si>
  <si>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</si>
  <si>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</si>
  <si>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</si>
  <si>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</si>
  <si>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</si>
  <si>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</si>
  <si>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</si>
  <si>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</si>
  <si>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</si>
  <si>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</si>
  <si>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</si>
  <si>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</si>
  <si>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</si>
  <si>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</si>
  <si>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</si>
  <si>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</si>
  <si>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</si>
  <si>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</si>
  <si>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</si>
  <si>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</si>
  <si>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</si>
  <si>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</si>
  <si>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</si>
  <si>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</si>
  <si>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</si>
  <si>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</si>
  <si>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</si>
  <si>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</si>
  <si>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</si>
  <si>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</si>
  <si>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</si>
  <si>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</si>
  <si>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</si>
  <si>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</si>
  <si>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</si>
  <si>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</si>
  <si>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</si>
  <si>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</si>
  <si>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</si>
  <si>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</si>
  <si>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</si>
  <si>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</si>
  <si>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</si>
  <si>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</si>
  <si>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</si>
  <si>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</si>
  <si>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</si>
  <si>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</si>
  <si>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</si>
  <si>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</si>
  <si>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</si>
  <si>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</si>
  <si>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</si>
  <si>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</si>
  <si>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</si>
  <si>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</si>
  <si>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</si>
  <si>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</si>
  <si>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</si>
  <si>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</si>
  <si>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</si>
  <si>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</si>
  <si>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</si>
  <si>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</si>
  <si>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</si>
  <si>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</si>
  <si>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</si>
  <si>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</si>
  <si>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</si>
  <si>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</si>
  <si>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</si>
  <si>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</si>
  <si>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</si>
  <si>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</si>
  <si>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</si>
  <si>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</si>
  <si>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</si>
  <si>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</si>
  <si>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</si>
  <si>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</si>
  <si>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</si>
  <si>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</si>
  <si>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</si>
  <si>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</si>
  <si>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</si>
  <si>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</si>
  <si>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</si>
  <si>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</si>
  <si>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</si>
  <si>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</si>
  <si>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</si>
  <si>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</si>
  <si>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</si>
  <si>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</si>
  <si>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</si>
  <si>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</si>
  <si>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</si>
  <si>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</si>
  <si>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</si>
  <si>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</si>
  <si>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</si>
  <si>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</si>
  <si>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</si>
  <si>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</si>
  <si>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</si>
  <si>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</si>
  <si>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</si>
  <si>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</si>
  <si>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</si>
  <si>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</si>
  <si>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</si>
  <si>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</si>
  <si>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</si>
  <si>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</si>
  <si>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</si>
  <si>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</si>
  <si>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</si>
  <si>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</si>
  <si>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</si>
  <si>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</si>
  <si>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</si>
  <si>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</si>
  <si>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</si>
  <si>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</si>
  <si>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</si>
  <si>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</si>
  <si>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</si>
  <si>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</si>
  <si>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</si>
  <si>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</si>
  <si>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</si>
  <si>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</si>
  <si>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</si>
  <si>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</si>
  <si>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</si>
  <si>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</si>
  <si>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</si>
  <si>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</si>
  <si>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</si>
  <si>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</si>
  <si>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</si>
  <si>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</si>
  <si>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</si>
  <si>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</si>
  <si>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</si>
  <si>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</si>
  <si>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</si>
  <si>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</si>
  <si>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</si>
  <si>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</si>
  <si>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</si>
  <si>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</si>
  <si>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</si>
  <si>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</si>
  <si>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</si>
  <si>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</si>
  <si>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</si>
  <si>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</si>
  <si>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</si>
  <si>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</si>
  <si>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</si>
  <si>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</si>
  <si>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</si>
  <si>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</si>
  <si>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</si>
  <si>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</si>
  <si>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</si>
  <si>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</si>
  <si>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</si>
  <si>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</si>
  <si>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</si>
  <si>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</si>
  <si>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</si>
  <si>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</si>
  <si>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</si>
  <si>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</si>
  <si>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</si>
  <si>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</si>
  <si>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</si>
  <si>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</si>
  <si>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</si>
  <si>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</si>
  <si>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</si>
  <si>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</si>
  <si>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</si>
  <si>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</si>
  <si>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</si>
  <si>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</si>
  <si>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</si>
  <si>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</si>
  <si>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</si>
  <si>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</si>
  <si>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</si>
  <si>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</si>
  <si>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</si>
  <si>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</si>
  <si>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</si>
  <si>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</si>
  <si>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</si>
  <si>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</si>
  <si>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</si>
  <si>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</si>
  <si>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</si>
  <si>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</si>
  <si>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</si>
  <si>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</si>
  <si>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</si>
  <si>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</si>
  <si>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</si>
  <si>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</si>
  <si>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</si>
  <si>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</si>
  <si>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</si>
  <si>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</si>
  <si>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</si>
  <si>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</si>
  <si>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</si>
  <si>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</si>
  <si>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</si>
  <si>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</si>
  <si>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</si>
  <si>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</si>
  <si>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</si>
  <si>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</si>
  <si>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</si>
  <si>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</si>
  <si>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</si>
  <si>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</si>
  <si>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</si>
  <si>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</si>
  <si>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</si>
  <si>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</si>
  <si>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</si>
  <si>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</si>
  <si>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</si>
  <si>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</si>
  <si>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</si>
  <si>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</si>
  <si>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</si>
  <si>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</si>
  <si>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</si>
  <si>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</si>
  <si>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</si>
  <si>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</si>
  <si>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</si>
  <si>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</si>
  <si>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</si>
  <si>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</si>
  <si>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</si>
  <si>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</si>
  <si>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</si>
  <si>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</si>
  <si>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</si>
  <si>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</si>
  <si>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</si>
  <si>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</si>
  <si>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</si>
  <si>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</si>
  <si>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</si>
  <si>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</si>
  <si>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</si>
  <si>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</si>
  <si>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</si>
  <si>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</si>
  <si>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</si>
  <si>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</si>
  <si>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</si>
  <si>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</si>
  <si>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</si>
  <si>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</si>
  <si>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</si>
  <si>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</si>
  <si>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</si>
  <si>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</si>
  <si>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</si>
  <si>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</si>
  <si>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</si>
  <si>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</si>
  <si>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</si>
  <si>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</si>
  <si>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</si>
  <si>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</si>
  <si>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</si>
  <si>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</si>
  <si>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</si>
  <si>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</si>
  <si>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</si>
  <si>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</si>
  <si>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</si>
  <si>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</si>
  <si>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</si>
  <si>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</si>
  <si>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</si>
  <si>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</si>
  <si>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</si>
  <si>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</si>
  <si>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</si>
  <si>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</si>
  <si>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</si>
  <si>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</si>
  <si>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</si>
  <si>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</si>
  <si>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</si>
  <si>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</si>
  <si>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</si>
  <si>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</si>
  <si>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</si>
  <si>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</si>
  <si>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</si>
  <si>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</si>
  <si>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</si>
  <si>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</si>
  <si>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</si>
  <si>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</si>
  <si>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</si>
  <si>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</si>
  <si>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</si>
  <si>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</si>
  <si>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</si>
  <si>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</si>
  <si>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</si>
  <si>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</si>
  <si>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</si>
  <si>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</si>
  <si>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</si>
  <si>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</si>
  <si>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</si>
  <si>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</si>
  <si>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</si>
  <si>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</si>
  <si>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</si>
  <si>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</si>
  <si>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</si>
  <si>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</si>
  <si>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</si>
  <si>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</si>
  <si>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</si>
  <si>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</si>
  <si>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</si>
  <si>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</si>
  <si>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</si>
  <si>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</si>
  <si>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</si>
  <si>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</si>
  <si>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</si>
  <si>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</si>
  <si>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</si>
  <si>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</si>
  <si>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</si>
  <si>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</si>
  <si>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</si>
  <si>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</si>
  <si>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</si>
  <si>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</si>
  <si>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</si>
  <si>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</si>
  <si>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</si>
  <si>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</si>
  <si>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</si>
  <si>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</si>
  <si>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</si>
  <si>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</si>
  <si>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</si>
  <si>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</si>
  <si>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</si>
  <si>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</si>
  <si>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</si>
  <si>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</si>
  <si>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</si>
  <si>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</si>
  <si>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</si>
  <si>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</si>
  <si>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</si>
  <si>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</si>
  <si>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</si>
  <si>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</si>
  <si>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</si>
  <si>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</si>
  <si>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</si>
  <si>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</si>
  <si>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</si>
  <si>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</si>
  <si>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</si>
  <si>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</si>
  <si>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</si>
  <si>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</si>
  <si>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</si>
  <si>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</si>
  <si>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</si>
  <si>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</si>
  <si>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</si>
  <si>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</si>
  <si>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</si>
  <si>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</si>
  <si>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</si>
  <si>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</si>
  <si>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</si>
  <si>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</si>
  <si>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</si>
  <si>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</si>
  <si>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</si>
  <si>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</si>
  <si>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</si>
  <si>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</si>
  <si>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</si>
  <si>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</si>
  <si>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</si>
  <si>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</si>
  <si>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</si>
  <si>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</si>
  <si>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</si>
  <si>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</si>
  <si>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</si>
  <si>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</si>
  <si>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</si>
  <si>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</si>
  <si>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</si>
  <si>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</si>
  <si>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</si>
  <si>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</si>
  <si>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</si>
  <si>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</si>
  <si>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</si>
  <si>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</si>
  <si>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</si>
  <si>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</si>
  <si>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</si>
  <si>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</si>
  <si>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</si>
  <si>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</si>
  <si>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</si>
  <si>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</si>
  <si>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</si>
  <si>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</si>
  <si>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</si>
  <si>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</si>
  <si>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</si>
  <si>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</si>
  <si>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</si>
  <si>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</si>
  <si>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</si>
  <si>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</si>
  <si>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</si>
  <si>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</si>
  <si>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</si>
  <si>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</si>
  <si>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</si>
  <si>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</si>
  <si>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</si>
  <si>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</si>
  <si>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</si>
  <si>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</si>
  <si>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</si>
  <si>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</si>
  <si>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</si>
  <si>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</si>
  <si>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</si>
  <si>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</si>
  <si>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</si>
  <si>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</si>
  <si>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</si>
  <si>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</si>
  <si>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</si>
  <si>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</si>
  <si>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</si>
  <si>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</si>
  <si>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</si>
  <si>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</si>
  <si>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</si>
  <si>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</si>
  <si>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</si>
  <si>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</si>
  <si>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</si>
  <si>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</si>
  <si>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</si>
  <si>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</si>
  <si>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</si>
  <si>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</si>
  <si>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</si>
  <si>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</si>
  <si>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</si>
  <si>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</si>
  <si>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</si>
  <si>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</si>
  <si>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</si>
  <si>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</si>
  <si>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</si>
  <si>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</si>
  <si>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</si>
  <si>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</si>
  <si>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</si>
  <si>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</si>
  <si>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</si>
  <si>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</si>
  <si>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</si>
  <si>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</si>
  <si>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</si>
  <si>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</si>
  <si>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</si>
  <si>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</si>
  <si>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</si>
  <si>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</si>
  <si>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</si>
  <si>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</si>
  <si>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</si>
  <si>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</si>
  <si>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</si>
  <si>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</si>
  <si>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</si>
  <si>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</si>
  <si>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</si>
  <si>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</si>
  <si>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</si>
  <si>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</si>
  <si>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</si>
  <si>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</si>
  <si>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</si>
  <si>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</si>
  <si>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</si>
  <si>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</si>
  <si>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</si>
  <si>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</si>
  <si>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</si>
  <si>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</si>
  <si>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</si>
  <si>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</si>
  <si>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</si>
  <si>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</si>
  <si>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</si>
  <si>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</si>
  <si>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</si>
  <si>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</si>
  <si>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</si>
  <si>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</si>
  <si>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</si>
  <si>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</si>
  <si>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</si>
  <si>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</si>
  <si>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</si>
  <si>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</si>
  <si>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</si>
  <si>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</si>
  <si>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</si>
  <si>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</si>
  <si>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</si>
  <si>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</si>
  <si>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</si>
  <si>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</si>
  <si>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</si>
  <si>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</si>
  <si>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</si>
  <si>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</si>
  <si>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</si>
  <si>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</si>
  <si>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</si>
  <si>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</si>
  <si>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</si>
  <si>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</si>
  <si>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</si>
  <si>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</si>
  <si>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</si>
  <si>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</si>
  <si>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</si>
  <si>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</si>
  <si>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</si>
  <si>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</si>
  <si>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</si>
  <si>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</si>
  <si>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</si>
  <si>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</si>
  <si>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</si>
  <si>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</si>
  <si>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</si>
  <si>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</si>
  <si>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</si>
  <si>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</si>
  <si>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</si>
  <si>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</si>
  <si>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</si>
  <si>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</si>
  <si>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</si>
  <si>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</si>
  <si>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</si>
  <si>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</si>
  <si>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</si>
  <si>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</si>
  <si>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</si>
  <si>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</si>
  <si>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</si>
  <si>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</si>
  <si>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</si>
  <si>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</si>
  <si>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</si>
  <si>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</si>
  <si>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</si>
  <si>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</si>
  <si>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</si>
  <si>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</si>
  <si>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</si>
  <si>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</si>
  <si>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</si>
  <si>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</si>
  <si>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</si>
  <si>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</si>
  <si>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</si>
  <si>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</si>
  <si>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</si>
  <si>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</si>
  <si>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</si>
  <si>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</si>
  <si>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</si>
  <si>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</si>
  <si>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</si>
  <si>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</si>
  <si>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</si>
  <si>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</si>
  <si>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</si>
  <si>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</si>
  <si>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</si>
  <si>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</si>
  <si>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</si>
  <si>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</si>
  <si>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</si>
  <si>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</si>
  <si>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</si>
  <si>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</si>
  <si>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</si>
  <si>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</si>
  <si>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</si>
  <si>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</si>
  <si>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</si>
  <si>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</si>
  <si>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</si>
  <si>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</si>
  <si>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</si>
  <si>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</si>
  <si>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</si>
  <si>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</si>
  <si>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</si>
  <si>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</si>
  <si>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</si>
  <si>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</si>
  <si>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</si>
  <si>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</si>
  <si>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</si>
  <si>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</si>
  <si>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</si>
  <si>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</si>
  <si>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</si>
  <si>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</si>
  <si>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</si>
  <si>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</si>
  <si>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</si>
  <si>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</si>
  <si>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</si>
  <si>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</si>
  <si>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</si>
  <si>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</si>
  <si>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</si>
  <si>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</si>
  <si>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</si>
  <si>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</si>
  <si>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</si>
  <si>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</si>
  <si>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</si>
  <si>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</si>
  <si>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</si>
  <si>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</si>
  <si>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</si>
  <si>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</si>
  <si>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</si>
  <si>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</si>
  <si>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</si>
  <si>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</si>
  <si>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</si>
  <si>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</si>
  <si>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</si>
  <si>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</si>
  <si>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</si>
  <si>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</si>
  <si>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</si>
  <si>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</si>
  <si>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</si>
  <si>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</si>
  <si>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</si>
  <si>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</si>
  <si>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</si>
  <si>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</si>
  <si>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</si>
  <si>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</si>
  <si>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</si>
  <si>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</si>
  <si>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</si>
  <si>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</si>
  <si>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</si>
  <si>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</si>
  <si>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</si>
  <si>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</si>
  <si>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</si>
  <si>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</si>
  <si>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</si>
  <si>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</si>
  <si>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</si>
  <si>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</si>
  <si>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</si>
  <si>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</si>
  <si>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</si>
  <si>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</si>
  <si>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</si>
  <si>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</si>
  <si>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</si>
  <si>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</si>
  <si>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</si>
  <si>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</si>
  <si>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</si>
  <si>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</si>
  <si>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</si>
  <si>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</si>
  <si>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</si>
  <si>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</si>
  <si>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</si>
  <si>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</si>
  <si>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</si>
  <si>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</si>
  <si>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</si>
  <si>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</si>
  <si>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</si>
  <si>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</si>
  <si>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</si>
  <si>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</si>
  <si>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</si>
  <si>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</si>
  <si>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</si>
  <si>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</si>
  <si>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</si>
  <si>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</si>
  <si>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</si>
  <si>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</si>
  <si>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</si>
  <si>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</si>
  <si>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</si>
  <si>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</si>
  <si>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</si>
  <si>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</si>
  <si>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</si>
  <si>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</si>
  <si>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</si>
  <si>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</si>
  <si>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</si>
  <si>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</si>
  <si>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</si>
  <si>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</si>
  <si>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</si>
  <si>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</si>
  <si>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</si>
  <si>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</si>
  <si>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</si>
  <si>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</si>
  <si>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</si>
  <si>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</si>
  <si>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</si>
  <si>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</si>
  <si>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</si>
  <si>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</si>
  <si>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</si>
  <si>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</si>
  <si>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</si>
  <si>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</si>
  <si>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</si>
  <si>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</si>
  <si>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</si>
  <si>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</si>
  <si>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</si>
  <si>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</si>
  <si>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</si>
  <si>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</si>
  <si>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</si>
  <si>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</si>
  <si>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</si>
  <si>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</si>
  <si>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</si>
  <si>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</si>
  <si>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</si>
  <si>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</si>
  <si>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</si>
  <si>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</si>
  <si>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</si>
  <si>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</si>
  <si>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</si>
  <si>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</si>
  <si>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</si>
  <si>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</si>
  <si>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</si>
  <si>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</si>
  <si>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</si>
  <si>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</si>
  <si>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</si>
  <si>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</si>
  <si>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</si>
  <si>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</si>
  <si>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</si>
  <si>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</si>
  <si>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</si>
  <si>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</si>
  <si>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</si>
  <si>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</si>
  <si>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</si>
  <si>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</si>
  <si>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</si>
  <si>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</si>
  <si>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</si>
  <si>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</si>
  <si>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</si>
  <si>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</si>
  <si>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</si>
  <si>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</si>
  <si>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</si>
  <si>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</si>
  <si>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</si>
  <si>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</si>
  <si>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</si>
  <si>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</si>
  <si>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</si>
  <si>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</si>
  <si>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</si>
  <si>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</si>
  <si>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</si>
  <si>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</si>
  <si>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</si>
  <si>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</si>
  <si>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</si>
  <si>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</si>
  <si>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</si>
  <si>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</si>
  <si>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</si>
  <si>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</si>
  <si>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</si>
  <si>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</si>
  <si>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</si>
  <si>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</si>
  <si>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</si>
  <si>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</si>
  <si>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</si>
  <si>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</si>
  <si>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</si>
  <si>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</si>
  <si>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</si>
  <si>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</si>
  <si>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</si>
  <si>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</si>
  <si>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</si>
  <si>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</si>
  <si>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</si>
  <si>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</si>
  <si>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</si>
  <si>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</si>
  <si>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</si>
  <si>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</si>
  <si>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</si>
  <si>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</si>
  <si>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</si>
  <si>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</si>
  <si>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</si>
  <si>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</si>
  <si>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</si>
  <si>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</si>
  <si>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</si>
  <si>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</si>
  <si>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</si>
  <si>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</si>
  <si>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</si>
  <si>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</si>
  <si>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</si>
  <si>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</si>
  <si>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</si>
  <si>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</si>
  <si>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</si>
  <si>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</si>
  <si>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</si>
  <si>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</si>
  <si>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</si>
  <si>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</si>
  <si>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</si>
  <si>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</si>
  <si>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</si>
  <si>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</si>
  <si>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</si>
  <si>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</si>
  <si>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</si>
  <si>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</si>
  <si>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</si>
  <si>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</si>
  <si>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</si>
  <si>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</si>
  <si>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</si>
  <si>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</si>
  <si>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</si>
  <si>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</si>
  <si>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</si>
  <si>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</si>
  <si>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</si>
  <si>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</si>
  <si>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</si>
  <si>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</si>
  <si>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</si>
  <si>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</si>
  <si>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</si>
  <si>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</si>
  <si>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</si>
  <si>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</si>
  <si>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</si>
  <si>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</si>
  <si>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</si>
  <si>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</si>
  <si>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</si>
  <si>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</si>
  <si>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</si>
  <si>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</si>
  <si>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</si>
  <si>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</si>
  <si>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</si>
  <si>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</si>
  <si>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</si>
  <si>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</si>
  <si>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</si>
  <si>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</si>
  <si>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</si>
  <si>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</si>
  <si>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</si>
  <si>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</si>
  <si>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</si>
  <si>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</si>
  <si>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</si>
  <si>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</si>
  <si>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</si>
  <si>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</si>
  <si>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</si>
  <si>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</si>
  <si>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</si>
  <si>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</si>
  <si>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</si>
  <si>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</si>
  <si>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</si>
  <si>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</si>
  <si>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</si>
  <si>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</si>
  <si>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</si>
  <si>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</si>
  <si>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</si>
  <si>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</si>
  <si>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</si>
  <si>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</si>
  <si>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</si>
  <si>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</si>
  <si>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</si>
  <si>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</si>
  <si>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</si>
  <si>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</si>
  <si>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</si>
  <si>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</si>
  <si>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</si>
  <si>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</si>
  <si>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</si>
  <si>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</si>
  <si>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</si>
  <si>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</si>
  <si>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</si>
  <si>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</si>
  <si>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</si>
  <si>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</si>
  <si>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</si>
  <si>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</si>
  <si>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</si>
  <si>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</si>
  <si>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</si>
  <si>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</si>
  <si>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</si>
  <si>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</si>
  <si>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</si>
  <si>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</si>
  <si>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</si>
  <si>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</si>
  <si>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</si>
  <si>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</si>
  <si>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</si>
  <si>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</si>
  <si>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</si>
  <si>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</si>
  <si>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</si>
  <si>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</si>
  <si>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</si>
  <si>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</si>
  <si>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</si>
  <si>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</si>
  <si>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</si>
  <si>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</si>
  <si>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</si>
  <si>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</si>
  <si>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</si>
  <si>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</si>
  <si>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</si>
  <si>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</si>
  <si>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</si>
  <si>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</si>
  <si>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</si>
  <si>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</si>
  <si>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</si>
  <si>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</si>
  <si>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</si>
  <si>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</si>
  <si>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</si>
  <si>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</si>
  <si>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</si>
  <si>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</si>
  <si>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</si>
  <si>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</si>
  <si>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</si>
  <si>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</si>
  <si>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</si>
  <si>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</si>
  <si>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</si>
  <si>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</si>
  <si>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</si>
  <si>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</si>
  <si>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</si>
  <si>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</si>
  <si>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</si>
  <si>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</si>
  <si>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</si>
  <si>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</si>
  <si>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</si>
  <si>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</si>
  <si>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</si>
  <si>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</si>
  <si>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</si>
  <si>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</si>
  <si>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</si>
  <si>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</si>
  <si>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</si>
  <si>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</si>
  <si>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</si>
  <si>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</si>
  <si>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</si>
  <si>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</si>
  <si>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</si>
  <si>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</si>
  <si>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</si>
  <si>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</si>
  <si>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</si>
  <si>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</si>
  <si>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</si>
  <si>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</si>
  <si>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</si>
  <si>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</si>
  <si>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</si>
  <si>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</si>
  <si>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</si>
  <si>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</si>
  <si>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</si>
  <si>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</si>
  <si>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</si>
  <si>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</si>
  <si>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</si>
  <si>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</si>
  <si>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</si>
  <si>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</si>
  <si>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</si>
  <si>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</si>
  <si>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</si>
  <si>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</si>
  <si>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</si>
  <si>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</si>
  <si>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</si>
  <si>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</si>
  <si>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</si>
  <si>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</si>
  <si>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</si>
  <si>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</si>
  <si>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</si>
  <si>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</si>
  <si>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</si>
  <si>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</si>
  <si>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</si>
  <si>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</si>
  <si>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</si>
  <si>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</si>
  <si>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</si>
  <si>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</si>
  <si>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</si>
  <si>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</si>
  <si>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</si>
  <si>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</si>
  <si>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</si>
  <si>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</si>
  <si>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</si>
  <si>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</si>
  <si>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</si>
  <si>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</si>
  <si>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</si>
  <si>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</si>
  <si>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</si>
  <si>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</si>
  <si>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</si>
  <si>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</si>
  <si>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</si>
  <si>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</si>
  <si>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</si>
  <si>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</si>
  <si>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</si>
  <si>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</si>
  <si>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</si>
  <si>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</si>
  <si>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</si>
  <si>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</si>
  <si>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</si>
  <si>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</si>
  <si>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</si>
  <si>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</si>
  <si>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</si>
  <si>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</si>
  <si>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</si>
  <si>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</si>
  <si>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</si>
  <si>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</si>
  <si>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</si>
  <si>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</si>
  <si>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</si>
  <si>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</si>
  <si>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</si>
  <si>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</si>
  <si>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</si>
  <si>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</si>
  <si>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</si>
  <si>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</si>
  <si>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</si>
  <si>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</si>
  <si>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</si>
  <si>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</si>
  <si>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</si>
  <si>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</si>
  <si>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</si>
  <si>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</si>
  <si>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</si>
  <si>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</si>
  <si>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</si>
  <si>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</si>
  <si>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</si>
  <si>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</si>
  <si>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</si>
  <si>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</si>
  <si>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</si>
  <si>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</si>
  <si>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</si>
  <si>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</si>
  <si>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</si>
  <si>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</si>
  <si>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</si>
  <si>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</si>
  <si>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</si>
  <si>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</si>
  <si>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</si>
  <si>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</si>
  <si>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</si>
  <si>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</si>
  <si>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</si>
  <si>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</si>
  <si>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</si>
  <si>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</si>
  <si>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</si>
  <si>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</si>
  <si>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</si>
  <si>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</si>
  <si>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</si>
  <si>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</si>
  <si>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</si>
  <si>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</si>
  <si>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</si>
  <si>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</si>
  <si>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</si>
  <si>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</si>
  <si>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</si>
  <si>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</si>
  <si>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</si>
  <si>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</si>
  <si>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</si>
  <si>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</si>
  <si>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</si>
  <si>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</si>
  <si>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</si>
  <si>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</si>
  <si>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</si>
  <si>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</si>
  <si>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</si>
  <si>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</si>
  <si>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</si>
  <si>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</si>
  <si>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</si>
  <si>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</si>
  <si>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</si>
  <si>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</si>
  <si>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</si>
  <si>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</si>
  <si>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</si>
  <si>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</si>
  <si>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</si>
  <si>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</si>
  <si>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</si>
  <si>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</si>
  <si>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</si>
  <si>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</si>
  <si>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</si>
  <si>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</si>
  <si>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</si>
  <si>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</si>
  <si>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</si>
  <si>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</si>
  <si>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</si>
  <si>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</si>
  <si>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</si>
  <si>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</si>
  <si>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</si>
  <si>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</si>
  <si>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</si>
  <si>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</si>
  <si>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</si>
  <si>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</si>
  <si>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</si>
  <si>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</si>
  <si>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</si>
  <si>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</si>
  <si>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</si>
  <si>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</si>
  <si>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</si>
  <si>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</si>
  <si>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</si>
  <si>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</si>
  <si>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</si>
  <si>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</si>
  <si>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</si>
  <si>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</si>
  <si>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</si>
  <si>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</si>
  <si>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</si>
  <si>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</si>
  <si>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</si>
  <si>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</si>
  <si>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</si>
  <si>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</si>
  <si>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</si>
  <si>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</si>
  <si>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</si>
  <si>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</si>
  <si>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</si>
  <si>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</si>
  <si>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</si>
  <si>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</si>
  <si>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</si>
  <si>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</si>
  <si>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</si>
  <si>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</si>
  <si>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</si>
  <si>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</si>
  <si>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</si>
  <si>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</si>
  <si>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</si>
  <si>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</si>
  <si>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</si>
  <si>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</si>
  <si>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</si>
  <si>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</si>
  <si>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</si>
  <si>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</si>
  <si>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</si>
  <si>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</si>
  <si>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</si>
  <si>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</si>
  <si>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</si>
  <si>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</si>
  <si>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</si>
  <si>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</si>
  <si>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</si>
  <si>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</si>
  <si>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</si>
  <si>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</si>
  <si>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</si>
  <si>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</si>
  <si>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</si>
  <si>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</si>
  <si>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</si>
  <si>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</si>
  <si>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</si>
  <si>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</si>
  <si>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</si>
  <si>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</si>
  <si>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</si>
  <si>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</si>
  <si>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</si>
  <si>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</si>
  <si>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</si>
  <si>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</si>
  <si>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</si>
  <si>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</si>
  <si>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</si>
  <si>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</si>
  <si>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</si>
  <si>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</si>
  <si>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</si>
  <si>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</si>
  <si>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</si>
  <si>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</si>
  <si>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</si>
  <si>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</si>
  <si>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</si>
  <si>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</si>
  <si>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</si>
  <si>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</si>
  <si>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</si>
  <si>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</si>
  <si>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</si>
  <si>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</si>
  <si>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</si>
  <si>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</si>
  <si>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</si>
  <si>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</si>
  <si>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</si>
  <si>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</si>
  <si>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</si>
  <si>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</si>
  <si>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</si>
  <si>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</si>
  <si>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</si>
  <si>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</si>
  <si>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</si>
  <si>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</si>
  <si>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</si>
  <si>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</si>
  <si>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</si>
  <si>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</si>
  <si>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</si>
  <si>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</si>
  <si>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</si>
  <si>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</si>
  <si>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</si>
  <si>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</si>
  <si>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</si>
  <si>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</si>
  <si>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</si>
  <si>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</si>
  <si>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</si>
  <si>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</si>
  <si>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</si>
  <si>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</si>
  <si>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</si>
  <si>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</si>
  <si>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</si>
  <si>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</si>
  <si>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</si>
  <si>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</si>
  <si>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</si>
  <si>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</si>
  <si>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</si>
  <si>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</si>
  <si>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</si>
  <si>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</si>
  <si>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</si>
  <si>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</si>
  <si>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</si>
  <si>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</si>
  <si>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</si>
  <si>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</si>
  <si>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</si>
  <si>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</si>
  <si>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</si>
  <si>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</si>
  <si>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</si>
  <si>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</si>
  <si>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</si>
  <si>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</si>
  <si>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</si>
  <si>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</si>
  <si>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</si>
  <si>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</si>
  <si>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</si>
  <si>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</si>
  <si>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</si>
  <si>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</si>
  <si>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</si>
  <si>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</si>
  <si>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</si>
  <si>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</si>
  <si>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</si>
  <si>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</si>
  <si>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</si>
  <si>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</si>
  <si>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</si>
  <si>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</si>
  <si>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</si>
  <si>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</si>
  <si>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</si>
  <si>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</si>
  <si>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</si>
  <si>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</si>
  <si>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</si>
  <si>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</si>
  <si>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</si>
  <si>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</si>
  <si>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</si>
  <si>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</si>
  <si>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</si>
  <si>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</si>
  <si>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</si>
  <si>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</si>
  <si>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</si>
  <si>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</si>
  <si>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</si>
  <si>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</si>
  <si>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</si>
  <si>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</si>
  <si>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</si>
  <si>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</si>
  <si>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</si>
  <si>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</si>
  <si>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</si>
  <si>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</si>
  <si>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</si>
  <si>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</si>
  <si>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</si>
  <si>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</si>
  <si>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</si>
  <si>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</si>
  <si>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</si>
  <si>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</si>
  <si>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</si>
  <si>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</si>
  <si>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</si>
  <si>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</si>
  <si>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</si>
  <si>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</si>
  <si>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</si>
  <si>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</si>
  <si>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</si>
  <si>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</si>
  <si>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</si>
  <si>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</si>
  <si>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</si>
  <si>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</si>
  <si>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</si>
  <si>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</si>
  <si>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</si>
  <si>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</si>
  <si>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</si>
  <si>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</si>
  <si>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</si>
  <si>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</si>
  <si>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</si>
  <si>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</si>
  <si>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</si>
  <si>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</si>
  <si>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</si>
  <si>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</si>
  <si>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</si>
  <si>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</si>
  <si>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</si>
  <si>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</si>
  <si>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</si>
  <si>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</si>
  <si>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</si>
  <si>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</si>
  <si>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</si>
  <si>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</si>
  <si>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</si>
  <si>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</si>
  <si>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</si>
  <si>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</si>
  <si>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</si>
  <si>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</si>
  <si>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</si>
  <si>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</si>
  <si>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</si>
  <si>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</si>
  <si>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</si>
  <si>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</si>
  <si>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</si>
  <si>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</si>
  <si>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</si>
  <si>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</si>
  <si>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</si>
  <si>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</si>
  <si>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</si>
  <si>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</si>
  <si>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</si>
  <si>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</si>
  <si>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</si>
  <si>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</si>
  <si>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</si>
  <si>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</si>
  <si>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</si>
  <si>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</si>
  <si>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</si>
  <si>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</si>
  <si>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</si>
  <si>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</si>
  <si>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</si>
  <si>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</si>
  <si>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</si>
  <si>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</si>
  <si>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</si>
  <si>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</si>
  <si>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</si>
  <si>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</si>
  <si>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</si>
  <si>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</si>
  <si>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</si>
  <si>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</si>
  <si>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</si>
  <si>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</si>
  <si>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</si>
  <si>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</si>
  <si>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</si>
  <si>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</si>
  <si>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</si>
  <si>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</si>
  <si>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</si>
  <si>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</si>
  <si>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</si>
  <si>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</si>
  <si>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</si>
  <si>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</si>
  <si>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</si>
  <si>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</si>
  <si>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</si>
  <si>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</si>
  <si>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</si>
  <si>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</si>
  <si>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</si>
  <si>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</si>
  <si>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</si>
  <si>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</si>
  <si>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</si>
  <si>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</si>
  <si>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</si>
  <si>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</si>
  <si>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</si>
  <si>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</si>
  <si>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</si>
  <si>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</si>
  <si>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</si>
  <si>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</si>
  <si>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</si>
  <si>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</si>
  <si>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</si>
  <si>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</si>
  <si>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</si>
  <si>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</si>
  <si>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</si>
  <si>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</si>
  <si>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</si>
  <si>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</si>
  <si>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</si>
  <si>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</si>
  <si>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</si>
  <si>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</si>
  <si>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</si>
  <si>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</si>
  <si>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</si>
  <si>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</si>
  <si>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</si>
  <si>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</si>
  <si>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</si>
  <si>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</si>
  <si>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</si>
  <si>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</si>
  <si>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</si>
  <si>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</si>
  <si>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</si>
  <si>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</si>
  <si>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</si>
  <si>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</si>
  <si>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</si>
  <si>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</si>
  <si>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</si>
  <si>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</si>
  <si>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</si>
  <si>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</si>
  <si>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</si>
  <si>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</si>
  <si>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</si>
  <si>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</si>
  <si>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</si>
  <si>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</si>
  <si>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</si>
  <si>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</si>
  <si>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</si>
  <si>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</si>
  <si>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</si>
  <si>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</si>
  <si>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</si>
  <si>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</si>
  <si>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</si>
  <si>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</si>
  <si>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</si>
  <si>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</si>
  <si>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</si>
  <si>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</si>
  <si>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</si>
  <si>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</si>
  <si>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</si>
  <si>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</si>
  <si>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</si>
  <si>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</si>
  <si>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</si>
  <si>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</si>
  <si>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</si>
  <si>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</si>
  <si>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</si>
  <si>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</si>
  <si>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</si>
  <si>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</si>
  <si>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</si>
  <si>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</si>
  <si>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</si>
  <si>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</si>
  <si>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</si>
  <si>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</si>
  <si>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</si>
  <si>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</si>
  <si>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</si>
  <si>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</si>
  <si>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</si>
  <si>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</si>
  <si>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</si>
  <si>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</si>
  <si>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</si>
  <si>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</si>
  <si>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</si>
  <si>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</si>
  <si>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</si>
  <si>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</si>
  <si>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</si>
  <si>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</si>
  <si>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</si>
  <si>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</si>
  <si>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</si>
  <si>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</si>
  <si>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</si>
  <si>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</si>
  <si>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</si>
  <si>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</si>
  <si>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</si>
  <si>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</si>
  <si>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</si>
  <si>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</si>
  <si>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</si>
  <si>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</si>
  <si>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</si>
  <si>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</si>
  <si>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</si>
  <si>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</si>
  <si>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</si>
  <si>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</si>
  <si>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</si>
  <si>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</si>
  <si>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</si>
  <si>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</si>
  <si>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</si>
  <si>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</si>
  <si>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</si>
  <si>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</si>
  <si>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</si>
  <si>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</si>
  <si>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</si>
  <si>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</si>
  <si>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</si>
  <si>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</si>
  <si>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</si>
  <si>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</si>
  <si>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</si>
  <si>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</si>
  <si>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</si>
  <si>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</si>
  <si>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</si>
  <si>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</si>
  <si>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</si>
  <si>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</si>
  <si>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</si>
  <si>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</si>
  <si>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</si>
  <si>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</si>
  <si>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</si>
  <si>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</si>
  <si>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</si>
  <si>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</si>
  <si>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</si>
  <si>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</si>
  <si>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</si>
  <si>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</si>
  <si>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</si>
  <si>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</si>
  <si>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</si>
  <si>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</si>
  <si>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</si>
  <si>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</si>
  <si>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</si>
  <si>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</si>
  <si>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</si>
  <si>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</si>
  <si>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</si>
  <si>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</si>
  <si>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</si>
  <si>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</si>
  <si>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</si>
  <si>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</si>
  <si>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</si>
  <si>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</si>
  <si>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</si>
  <si>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</si>
  <si>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</si>
  <si>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</si>
  <si>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</si>
  <si>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</si>
  <si>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</si>
  <si>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</si>
  <si>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</si>
  <si>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</si>
  <si>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</si>
  <si>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</si>
  <si>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</si>
  <si>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</si>
  <si>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</si>
  <si>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</si>
  <si>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</si>
  <si>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</si>
  <si>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</si>
  <si>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</si>
  <si>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</si>
  <si>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</si>
  <si>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</si>
  <si>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</si>
  <si>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</si>
  <si>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</si>
  <si>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</si>
  <si>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</si>
  <si>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</si>
  <si>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</si>
  <si>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</si>
  <si>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</si>
  <si>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</si>
  <si>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</si>
  <si>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</si>
  <si>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</si>
  <si>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</si>
  <si>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</si>
  <si>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</si>
  <si>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</si>
  <si>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</si>
  <si>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</si>
  <si>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</si>
  <si>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</si>
  <si>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</si>
  <si>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</si>
  <si>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</si>
  <si>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</si>
  <si>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</si>
  <si>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</si>
  <si>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</si>
  <si>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</si>
  <si>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</si>
  <si>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</si>
  <si>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</si>
  <si>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</si>
  <si>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</si>
  <si>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</si>
  <si>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</si>
  <si>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</si>
  <si>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</si>
  <si>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</si>
  <si>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</si>
  <si>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</si>
  <si>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</si>
  <si>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</si>
  <si>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</si>
  <si>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</si>
  <si>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</si>
  <si>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</si>
  <si>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</si>
  <si>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</si>
  <si>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</si>
  <si>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</si>
  <si>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</si>
  <si>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</si>
  <si>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</si>
  <si>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</si>
  <si>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</si>
  <si>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</si>
  <si>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</si>
  <si>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</si>
  <si>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</si>
  <si>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</si>
  <si>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</si>
  <si>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</si>
  <si>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</si>
  <si>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</si>
  <si>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</si>
  <si>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</si>
  <si>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</si>
  <si>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</si>
  <si>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</si>
  <si>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</si>
  <si>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</si>
  <si>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</si>
  <si>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</si>
  <si>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</si>
  <si>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</si>
  <si>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</si>
  <si>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</si>
  <si>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</si>
  <si>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</si>
  <si>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</si>
  <si>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</si>
  <si>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</si>
  <si>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</si>
  <si>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</si>
  <si>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</si>
  <si>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</si>
  <si>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</si>
  <si>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</si>
  <si>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</si>
  <si>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</si>
  <si>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</si>
  <si>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</si>
  <si>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</si>
  <si>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</si>
  <si>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</si>
  <si>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</si>
  <si>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</si>
  <si>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</si>
  <si>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</si>
  <si>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</si>
  <si>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</si>
  <si>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</si>
  <si>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</si>
  <si>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</si>
  <si>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</si>
  <si>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</si>
  <si>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</si>
  <si>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</si>
  <si>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</si>
  <si>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</si>
  <si>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</si>
  <si>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</si>
  <si>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</si>
  <si>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</si>
  <si>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</si>
  <si>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</si>
  <si>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</si>
  <si>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</si>
  <si>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</si>
  <si>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</si>
  <si>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</si>
  <si>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</si>
  <si>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</si>
  <si>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</si>
  <si>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</si>
  <si>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</si>
  <si>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</si>
  <si>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</si>
  <si>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</si>
  <si>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</si>
  <si>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</si>
  <si>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</si>
  <si>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</si>
  <si>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</si>
  <si>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</si>
  <si>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</si>
  <si>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</si>
  <si>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</si>
  <si>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</si>
  <si>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</si>
  <si>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</si>
  <si>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</si>
  <si>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</si>
  <si>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</si>
  <si>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</si>
  <si>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</si>
  <si>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</si>
  <si>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</si>
  <si>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</si>
  <si>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</si>
  <si>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</si>
  <si>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</si>
  <si>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</si>
  <si>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</si>
  <si>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</si>
  <si>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</si>
  <si>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</si>
  <si>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</si>
  <si>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</si>
  <si>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</si>
  <si>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</si>
  <si>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</si>
  <si>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</si>
  <si>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</si>
  <si>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</si>
  <si>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</si>
  <si>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</si>
  <si>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</si>
  <si>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</si>
  <si>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</si>
  <si>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</si>
  <si>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</si>
  <si>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</si>
  <si>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</si>
  <si>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</si>
  <si>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</si>
  <si>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</si>
  <si>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</si>
  <si>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</si>
  <si>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</si>
  <si>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</si>
  <si>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</si>
  <si>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</si>
  <si>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</si>
  <si>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</si>
  <si>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</si>
  <si>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</si>
  <si>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</si>
  <si>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</si>
  <si>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</si>
  <si>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</si>
  <si>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</si>
  <si>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</si>
  <si>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</si>
  <si>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</si>
  <si>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</si>
  <si>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</si>
  <si>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</si>
  <si>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</si>
  <si>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</si>
  <si>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</si>
  <si>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</si>
  <si>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</si>
  <si>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</si>
  <si>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</si>
  <si>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</si>
  <si>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</si>
  <si>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</si>
  <si>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</si>
  <si>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</si>
  <si>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</si>
  <si>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</si>
  <si>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</si>
  <si>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</si>
  <si>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</si>
  <si>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</si>
  <si>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</si>
  <si>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</si>
  <si>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</si>
  <si>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</si>
  <si>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</si>
  <si>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</si>
  <si>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</si>
  <si>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</si>
  <si>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</si>
  <si>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</si>
  <si>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</si>
  <si>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</si>
  <si>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</si>
  <si>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</si>
  <si>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</si>
  <si>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</si>
  <si>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</si>
  <si>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</si>
  <si>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</si>
  <si>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</si>
  <si>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</si>
  <si>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</si>
  <si>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</si>
  <si>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</si>
  <si>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</si>
  <si>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</si>
  <si>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</si>
  <si>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</si>
  <si>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</si>
  <si>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</si>
  <si>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</si>
  <si>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</si>
  <si>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</si>
  <si>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</si>
  <si>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</si>
  <si>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</si>
  <si>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</si>
  <si>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</si>
  <si>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</si>
  <si>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</si>
  <si>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</si>
  <si>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</si>
  <si>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</si>
  <si>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</si>
  <si>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</si>
  <si>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</si>
  <si>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</si>
  <si>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</si>
  <si>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</si>
  <si>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</si>
  <si>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</si>
  <si>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</si>
  <si>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</si>
  <si>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</si>
  <si>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</si>
  <si>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</si>
  <si>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</si>
  <si>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</si>
  <si>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</si>
  <si>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</si>
  <si>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</si>
  <si>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</si>
  <si>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</si>
  <si>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</si>
  <si>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</si>
  <si>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</si>
  <si>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</si>
  <si>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</si>
  <si>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</si>
  <si>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</si>
  <si>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</si>
  <si>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</si>
  <si>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</si>
  <si>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</si>
  <si>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</si>
  <si>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</si>
  <si>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</si>
  <si>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</si>
  <si>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</si>
  <si>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</si>
  <si>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</si>
  <si>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</si>
  <si>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</si>
  <si>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</si>
  <si>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</si>
  <si>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</si>
  <si>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</si>
  <si>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</si>
  <si>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</si>
  <si>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</si>
  <si>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</si>
  <si>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</si>
  <si>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</si>
  <si>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</si>
  <si>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</si>
  <si>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</si>
  <si>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</si>
  <si>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</si>
  <si>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</si>
  <si>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</si>
  <si>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</si>
  <si>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</si>
  <si>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</si>
  <si>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</si>
  <si>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</si>
  <si>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</si>
  <si>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</si>
  <si>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</si>
  <si>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</si>
  <si>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</si>
  <si>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</si>
  <si>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</si>
  <si>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</si>
  <si>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</si>
  <si>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</si>
  <si>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</si>
  <si>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</si>
  <si>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</si>
  <si>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</si>
  <si>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</si>
  <si>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</si>
  <si>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</si>
  <si>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</si>
  <si>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</si>
  <si>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</si>
  <si>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</si>
  <si>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</si>
  <si>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</si>
  <si>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</si>
  <si>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</si>
  <si>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</si>
  <si>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</si>
  <si>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</si>
  <si>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</si>
  <si>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</si>
  <si>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</si>
  <si>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</si>
  <si>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</si>
  <si>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</si>
  <si>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</si>
  <si>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</si>
  <si>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</si>
  <si>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</si>
  <si>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</si>
  <si>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</si>
  <si>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</si>
  <si>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</si>
  <si>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</si>
  <si>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</si>
  <si>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</si>
  <si>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</si>
  <si>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</si>
  <si>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</si>
  <si>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</si>
  <si>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</si>
  <si>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</si>
  <si>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</si>
  <si>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</si>
  <si>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</si>
  <si>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</si>
  <si>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</si>
  <si>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</si>
  <si>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</si>
  <si>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</si>
  <si>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</si>
  <si>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</si>
  <si>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</si>
  <si>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</si>
  <si>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</si>
  <si>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</si>
  <si>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</si>
  <si>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</si>
  <si>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</si>
  <si>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</si>
  <si>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</si>
  <si>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</si>
  <si>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</si>
  <si>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</si>
  <si>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</si>
  <si>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</si>
  <si>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</si>
  <si>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</si>
  <si>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</si>
  <si>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</si>
  <si>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</si>
  <si>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</si>
  <si>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</si>
  <si>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</si>
  <si>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</si>
  <si>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</si>
  <si>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</si>
  <si>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</si>
  <si>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</si>
  <si>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</si>
  <si>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</si>
  <si>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</si>
  <si>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</si>
  <si>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</si>
  <si>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</si>
  <si>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</si>
  <si>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</si>
  <si>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</si>
  <si>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</si>
  <si>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</si>
  <si>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</si>
  <si>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</si>
  <si>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</si>
  <si>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</si>
  <si>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</si>
  <si>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</si>
  <si>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</si>
  <si>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</si>
  <si>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</si>
  <si>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</si>
  <si>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</si>
  <si>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</si>
  <si>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</si>
  <si>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</si>
  <si>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</si>
  <si>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</si>
  <si>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</si>
  <si>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</si>
  <si>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</si>
  <si>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</si>
  <si>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</si>
  <si>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</si>
  <si>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</si>
  <si>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</si>
  <si>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</si>
  <si>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</si>
  <si>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</si>
  <si>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</si>
  <si>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</si>
  <si>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</si>
  <si>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</si>
  <si>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</si>
  <si>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</si>
  <si>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</si>
  <si>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</si>
  <si>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</si>
  <si>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</si>
  <si>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</si>
  <si>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</si>
  <si>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</si>
  <si>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</si>
  <si>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</si>
  <si>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</si>
  <si>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</si>
  <si>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</si>
  <si>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</si>
  <si>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</si>
  <si>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</si>
  <si>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</si>
  <si>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</si>
  <si>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</si>
  <si>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</si>
  <si>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</si>
  <si>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</si>
  <si>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</si>
  <si>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</si>
  <si>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</si>
  <si>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</si>
  <si>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</si>
  <si>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</si>
  <si>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</si>
  <si>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</si>
  <si>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</si>
  <si>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</si>
  <si>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</si>
  <si>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</si>
  <si>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</si>
  <si>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</si>
  <si>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</si>
  <si>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</si>
  <si>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</si>
  <si>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</si>
  <si>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</si>
  <si>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</si>
  <si>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</si>
  <si>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</si>
  <si>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</si>
  <si>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</si>
  <si>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</si>
  <si>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</si>
  <si>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</si>
  <si>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</si>
  <si>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</si>
  <si>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</si>
  <si>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</si>
  <si>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</si>
  <si>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</si>
  <si>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</si>
  <si>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</si>
  <si>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</si>
  <si>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</si>
  <si>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</si>
  <si>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</si>
  <si>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</si>
  <si>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</si>
  <si>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</si>
  <si>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</si>
  <si>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</si>
  <si>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</si>
  <si>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</si>
  <si>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</si>
  <si>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</si>
  <si>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</si>
  <si>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</si>
  <si>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</si>
  <si>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</si>
  <si>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</si>
  <si>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</si>
  <si>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</si>
  <si>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</si>
  <si>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</si>
  <si>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</si>
  <si>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</si>
  <si>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</si>
  <si>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</si>
  <si>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</si>
  <si>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</si>
  <si>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</si>
  <si>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</si>
  <si>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</si>
  <si>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</si>
  <si>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</si>
  <si>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</si>
  <si>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</si>
  <si>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</si>
  <si>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</si>
  <si>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</si>
  <si>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</si>
  <si>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</si>
  <si>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</si>
  <si>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</si>
  <si>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</si>
  <si>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</si>
  <si>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</si>
  <si>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</si>
  <si>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</si>
  <si>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</si>
  <si>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</si>
  <si>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</si>
  <si>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</si>
  <si>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</si>
  <si>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</si>
  <si>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</si>
  <si>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</si>
  <si>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</si>
  <si>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</si>
  <si>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</si>
  <si>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</si>
  <si>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</si>
  <si>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</si>
  <si>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</si>
  <si>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</si>
  <si>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</si>
  <si>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</si>
  <si>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</si>
  <si>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</si>
  <si>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</si>
  <si>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</si>
  <si>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</si>
  <si>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</si>
  <si>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</si>
  <si>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</si>
  <si>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</si>
  <si>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</si>
  <si>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</si>
  <si>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</si>
  <si>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</si>
  <si>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</si>
  <si>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</si>
  <si>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</si>
  <si>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</si>
  <si>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</si>
  <si>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</si>
  <si>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</si>
  <si>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</si>
  <si>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</si>
  <si>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</si>
  <si>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</si>
  <si>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</si>
  <si>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</si>
  <si>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</si>
  <si>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</si>
  <si>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</si>
  <si>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</si>
  <si>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</si>
  <si>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</si>
  <si>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</si>
  <si>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</si>
  <si>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</si>
  <si>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</si>
  <si>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</si>
  <si>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</si>
  <si>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</si>
  <si>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</si>
  <si>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</si>
  <si>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</si>
  <si>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</si>
  <si>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</si>
  <si>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</si>
  <si>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</si>
  <si>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</si>
  <si>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</si>
  <si>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</si>
  <si>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</si>
  <si>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</si>
  <si>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</si>
  <si>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</si>
  <si>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</si>
  <si>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</si>
  <si>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</si>
  <si>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</si>
  <si>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</si>
  <si>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</si>
  <si>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</si>
  <si>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</si>
  <si>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</si>
  <si>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</si>
  <si>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</si>
  <si>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</si>
  <si>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</si>
  <si>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</si>
  <si>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</si>
  <si>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</si>
  <si>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</si>
  <si>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</si>
  <si>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</si>
  <si>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</si>
  <si>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</si>
  <si>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</si>
  <si>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</si>
  <si>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</si>
  <si>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</si>
  <si>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</si>
  <si>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</si>
  <si>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</si>
  <si>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</si>
  <si>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</si>
  <si>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</si>
  <si>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</si>
  <si>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</si>
  <si>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</si>
  <si>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</si>
  <si>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</si>
  <si>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</si>
  <si>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</si>
  <si>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</si>
  <si>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</si>
  <si>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</si>
  <si>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</si>
  <si>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</si>
  <si>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</si>
  <si>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</si>
  <si>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</si>
  <si>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</si>
  <si>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</si>
  <si>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</si>
  <si>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</si>
  <si>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</si>
  <si>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</si>
  <si>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</si>
  <si>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</si>
  <si>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</si>
  <si>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</si>
  <si>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</si>
  <si>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</si>
  <si>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</si>
  <si>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</si>
  <si>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</si>
  <si>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</si>
  <si>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</si>
  <si>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</si>
  <si>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</si>
  <si>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</si>
  <si>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</si>
  <si>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</si>
  <si>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</si>
  <si>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</si>
  <si>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</si>
  <si>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</si>
  <si>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</si>
  <si>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</si>
  <si>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</si>
  <si>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</si>
  <si>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</si>
  <si>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</si>
  <si>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</si>
  <si>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</si>
  <si>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</si>
  <si>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</si>
  <si>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</si>
  <si>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</si>
  <si>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</si>
  <si>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</si>
  <si>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</si>
  <si>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</si>
  <si>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</si>
  <si>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</si>
  <si>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</si>
  <si>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</si>
  <si>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</si>
  <si>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</si>
  <si>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</si>
  <si>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</si>
  <si>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</si>
  <si>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</si>
  <si>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</si>
  <si>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</si>
  <si>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</si>
  <si>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</si>
  <si>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</si>
  <si>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</si>
  <si>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</si>
  <si>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</si>
  <si>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</si>
  <si>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</si>
  <si>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</si>
  <si>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</si>
  <si>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</si>
  <si>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</si>
  <si>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</si>
  <si>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</si>
  <si>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</si>
  <si>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</si>
  <si>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</si>
  <si>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</si>
  <si>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</si>
  <si>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</si>
  <si>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</si>
  <si>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</si>
  <si>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</si>
  <si>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</si>
  <si>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</si>
  <si>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</si>
  <si>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</si>
  <si>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</si>
  <si>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</si>
  <si>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</si>
  <si>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</si>
  <si>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</si>
  <si>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</si>
  <si>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</si>
  <si>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</si>
  <si>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</si>
  <si>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</si>
  <si>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</si>
  <si>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</si>
  <si>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</si>
  <si>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</si>
  <si>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</si>
  <si>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</si>
  <si>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</si>
  <si>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</si>
  <si>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</si>
  <si>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</si>
  <si>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</si>
  <si>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</si>
  <si>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</si>
  <si>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</si>
  <si>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</si>
  <si>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</si>
  <si>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</si>
  <si>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</si>
  <si>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</si>
  <si>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</si>
  <si>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</si>
  <si>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</si>
  <si>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</si>
  <si>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</si>
  <si>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</si>
  <si>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</si>
  <si>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</si>
  <si>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</si>
  <si>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</si>
  <si>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</si>
  <si>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</si>
  <si>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</si>
  <si>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</si>
  <si>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</si>
  <si>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</si>
  <si>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</si>
  <si>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</si>
  <si>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</si>
  <si>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</si>
  <si>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</si>
  <si>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</si>
  <si>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</si>
  <si>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</si>
  <si>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</si>
  <si>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</si>
  <si>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</si>
  <si>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</si>
  <si>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</si>
  <si>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</si>
  <si>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</si>
  <si>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</si>
  <si>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</si>
  <si>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</si>
  <si>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</si>
  <si>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</si>
  <si>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</si>
  <si>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</si>
  <si>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</si>
  <si>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</si>
  <si>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</si>
  <si>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</si>
  <si>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</si>
  <si>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</si>
  <si>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</si>
  <si>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</si>
  <si>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</si>
  <si>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</si>
  <si>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</si>
  <si>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</si>
  <si>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</si>
  <si>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</si>
  <si>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</si>
  <si>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</si>
  <si>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</si>
  <si>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</si>
  <si>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</si>
  <si>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</si>
  <si>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</si>
  <si>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</si>
  <si>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</si>
  <si>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</si>
  <si>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</si>
  <si>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</si>
  <si>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</si>
  <si>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</si>
  <si>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</si>
  <si>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</si>
  <si>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</si>
  <si>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</si>
  <si>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</si>
  <si>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</si>
  <si>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</si>
  <si>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</si>
  <si>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</si>
  <si>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</si>
  <si>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</si>
  <si>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</si>
  <si>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</si>
  <si>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</si>
  <si>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</si>
  <si>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</si>
  <si>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</si>
  <si>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</si>
  <si>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</si>
  <si>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</si>
  <si>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</si>
  <si>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</si>
  <si>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</si>
  <si>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</si>
  <si>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</si>
  <si>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</si>
  <si>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</si>
  <si>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</si>
  <si>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</si>
  <si>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</si>
  <si>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</si>
  <si>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</si>
  <si>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</si>
  <si>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</si>
  <si>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</si>
  <si>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</si>
  <si>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</si>
  <si>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</si>
  <si>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</si>
  <si>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</si>
  <si>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</si>
  <si>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</si>
  <si>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</si>
  <si>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</si>
  <si>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</si>
  <si>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</si>
  <si>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</si>
  <si>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</si>
  <si>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</si>
  <si>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</si>
  <si>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</si>
  <si>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</si>
  <si>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</si>
  <si>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</si>
  <si>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</si>
  <si>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</si>
  <si>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</si>
  <si>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</si>
  <si>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</si>
  <si>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</si>
  <si>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</si>
  <si>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</si>
  <si>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</si>
  <si>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</si>
  <si>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</si>
  <si>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</si>
  <si>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</si>
  <si>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</si>
  <si>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</si>
  <si>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</si>
  <si>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</si>
  <si>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</si>
  <si>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</si>
  <si>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</si>
  <si>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</si>
  <si>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</si>
  <si>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</si>
  <si>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</si>
  <si>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</si>
  <si>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</si>
  <si>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</si>
  <si>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</si>
  <si>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</si>
  <si>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</si>
  <si>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</si>
  <si>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</si>
  <si>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</si>
  <si>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</si>
  <si>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</si>
  <si>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</si>
  <si>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</si>
  <si>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</si>
  <si>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</si>
  <si>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</si>
  <si>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</si>
  <si>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</si>
  <si>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</si>
  <si>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</si>
  <si>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</si>
  <si>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</si>
  <si>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</si>
  <si>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</si>
  <si>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</si>
  <si>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</si>
  <si>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</si>
  <si>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</si>
  <si>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</si>
  <si>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</si>
  <si>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</si>
  <si>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</si>
  <si>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</si>
  <si>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</si>
  <si>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</si>
  <si>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</si>
  <si>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</si>
  <si>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</si>
  <si>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</si>
  <si>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</si>
  <si>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</si>
  <si>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</si>
  <si>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</si>
  <si>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</si>
  <si>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</si>
  <si>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</si>
  <si>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</si>
  <si>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</si>
  <si>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</si>
  <si>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</si>
  <si>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</si>
  <si>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</si>
  <si>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</si>
  <si>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</si>
  <si>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</si>
  <si>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</si>
  <si>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</si>
  <si>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</si>
  <si>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</si>
  <si>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</si>
  <si>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</si>
  <si>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</si>
  <si>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</si>
  <si>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</si>
  <si>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</si>
  <si>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</si>
  <si>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</si>
  <si>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</si>
  <si>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</si>
  <si>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</si>
  <si>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</si>
  <si>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</si>
  <si>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</si>
  <si>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</si>
  <si>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</si>
  <si>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</si>
  <si>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</si>
  <si>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</si>
  <si>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</si>
  <si>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</si>
  <si>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</si>
  <si>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</si>
  <si>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</si>
  <si>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</si>
  <si>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</si>
  <si>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</si>
  <si>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</si>
  <si>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</si>
  <si>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</si>
  <si>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</si>
  <si>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</si>
  <si>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</si>
  <si>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</si>
  <si>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</si>
  <si>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</si>
  <si>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</si>
  <si>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</si>
  <si>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</si>
  <si>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</si>
  <si>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</si>
  <si>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</si>
  <si>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</si>
  <si>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</si>
  <si>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</si>
  <si>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</si>
  <si>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</si>
  <si>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</si>
  <si>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</si>
  <si>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</si>
  <si>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</si>
  <si>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</si>
  <si>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</si>
  <si>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</si>
  <si>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</si>
  <si>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</si>
  <si>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</si>
  <si>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</si>
  <si>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</si>
  <si>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</si>
  <si>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</si>
  <si>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</si>
  <si>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</si>
  <si>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</si>
  <si>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</si>
  <si>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</si>
  <si>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</si>
  <si>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</si>
  <si>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</si>
  <si>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</si>
  <si>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</si>
  <si>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</si>
  <si>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</si>
  <si>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</si>
  <si>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</si>
  <si>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</si>
  <si>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</si>
  <si>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</si>
  <si>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</si>
  <si>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</si>
  <si>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</si>
  <si>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</si>
  <si>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</si>
  <si>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</si>
  <si>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</si>
  <si>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</si>
  <si>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</si>
  <si>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</si>
  <si>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</si>
  <si>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</si>
  <si>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</si>
  <si>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</si>
  <si>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</si>
  <si>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</si>
  <si>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</si>
  <si>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</si>
  <si>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</si>
  <si>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</si>
  <si>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</si>
  <si>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</si>
  <si>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</si>
  <si>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</si>
  <si>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</si>
  <si>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</si>
  <si>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</si>
  <si>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</si>
  <si>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</si>
  <si>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</si>
  <si>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</si>
  <si>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</si>
  <si>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</si>
  <si>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</si>
  <si>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</si>
  <si>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</si>
  <si>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</si>
  <si>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</si>
  <si>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</si>
  <si>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</si>
  <si>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</si>
  <si>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</si>
  <si>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</si>
  <si>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</si>
  <si>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</si>
  <si>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</si>
  <si>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</si>
  <si>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</si>
  <si>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</si>
  <si>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</si>
  <si>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</si>
  <si>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</si>
  <si>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</si>
  <si>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</si>
  <si>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</si>
  <si>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</si>
  <si>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</si>
  <si>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</si>
  <si>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</si>
  <si>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</si>
  <si>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</si>
  <si>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</si>
  <si>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</si>
  <si>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</si>
  <si>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</si>
  <si>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</si>
  <si>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</si>
  <si>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</si>
  <si>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</si>
  <si>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</si>
  <si>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</si>
  <si>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</si>
  <si>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</si>
  <si>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</si>
  <si>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</si>
  <si>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</si>
  <si>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</si>
  <si>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</si>
  <si>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</si>
  <si>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</si>
  <si>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</si>
  <si>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</si>
  <si>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</si>
  <si>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</si>
  <si>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</si>
  <si>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</si>
  <si>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</si>
  <si>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</si>
  <si>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</si>
  <si>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</si>
  <si>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</si>
  <si>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</si>
  <si>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</si>
  <si>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</si>
  <si>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</si>
  <si>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</si>
  <si>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</si>
  <si>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</si>
  <si>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</si>
  <si>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</si>
  <si>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</si>
  <si>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</si>
  <si>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</si>
  <si>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</si>
  <si>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</si>
  <si>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</si>
  <si>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</si>
  <si>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</si>
  <si>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</si>
  <si>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</si>
  <si>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</si>
  <si>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</si>
  <si>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</si>
  <si>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</si>
  <si>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</si>
  <si>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</si>
  <si>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</si>
  <si>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</si>
  <si>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</si>
  <si>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</si>
  <si>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</si>
  <si>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</si>
  <si>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</si>
  <si>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</si>
  <si>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</si>
  <si>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</si>
  <si>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</si>
  <si>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</si>
  <si>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</si>
  <si>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</si>
  <si>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</si>
  <si>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</si>
  <si>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</si>
  <si>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</si>
  <si>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</si>
  <si>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</si>
  <si>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</si>
  <si>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</si>
  <si>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</si>
  <si>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</si>
  <si>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</si>
  <si>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</si>
  <si>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</si>
  <si>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</si>
  <si>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</si>
  <si>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</si>
  <si>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</si>
  <si>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</si>
  <si>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</si>
  <si>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</si>
  <si>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</si>
  <si>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</si>
  <si>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</si>
  <si>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</si>
  <si>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</si>
  <si>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</si>
  <si>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</si>
  <si>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</si>
  <si>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</si>
  <si>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</si>
  <si>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</si>
  <si>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</si>
  <si>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</si>
  <si>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</si>
  <si>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</si>
  <si>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</si>
  <si>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</si>
  <si>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</si>
  <si>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</si>
  <si>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</si>
  <si>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</si>
  <si>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</si>
  <si>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</si>
  <si>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</si>
  <si>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</si>
  <si>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</si>
  <si>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</si>
  <si>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</si>
  <si>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</si>
  <si>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</si>
  <si>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</si>
  <si>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</si>
  <si>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</si>
  <si>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</si>
  <si>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</si>
  <si>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</si>
  <si>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</si>
  <si>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</si>
  <si>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</si>
  <si>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</si>
  <si>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</si>
  <si>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</si>
  <si>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</si>
  <si>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</si>
  <si>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</si>
  <si>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</si>
  <si>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</si>
  <si>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</si>
  <si>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</si>
  <si>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</si>
  <si>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</si>
  <si>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</si>
  <si>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</si>
  <si>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</si>
  <si>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</si>
  <si>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</si>
  <si>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</si>
  <si>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</si>
  <si>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</si>
  <si>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</si>
  <si>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</si>
  <si>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</si>
  <si>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</si>
  <si>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</si>
  <si>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</si>
  <si>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</si>
  <si>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</si>
  <si>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</si>
  <si>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</si>
  <si>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</si>
  <si>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</si>
  <si>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</si>
  <si>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</si>
  <si>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</si>
  <si>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</si>
  <si>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</si>
  <si>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</si>
  <si>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</si>
  <si>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</si>
  <si>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</si>
  <si>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</si>
  <si>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</si>
  <si>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</si>
  <si>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</si>
  <si>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</si>
  <si>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</si>
  <si>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</si>
  <si>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</si>
  <si>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</si>
  <si>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</si>
  <si>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</si>
  <si>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</si>
  <si>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</si>
  <si>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</si>
  <si>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</si>
  <si>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</si>
  <si>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</si>
  <si>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</si>
  <si>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</si>
  <si>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</si>
  <si>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</si>
  <si>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</si>
  <si>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</si>
  <si>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</si>
  <si>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</si>
  <si>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</si>
  <si>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</si>
  <si>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</si>
  <si>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</si>
  <si>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</si>
  <si>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</si>
  <si>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</si>
  <si>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</si>
  <si>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</si>
  <si>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</si>
  <si>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</si>
  <si>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</si>
  <si>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</si>
  <si>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</si>
  <si>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</si>
  <si>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</si>
  <si>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</si>
  <si>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</si>
  <si>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</si>
  <si>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</si>
  <si>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</si>
  <si>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</si>
  <si>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</si>
  <si>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</si>
  <si>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</si>
  <si>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</si>
  <si>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</si>
  <si>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</si>
  <si>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</si>
  <si>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</si>
  <si>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</si>
  <si>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</si>
  <si>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</si>
  <si>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</si>
  <si>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</si>
  <si>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</si>
  <si>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</si>
  <si>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</si>
  <si>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</si>
  <si>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</si>
  <si>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</si>
  <si>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</si>
  <si>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</si>
  <si>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</si>
  <si>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</si>
  <si>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</si>
  <si>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</si>
  <si>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</si>
  <si>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</si>
  <si>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</si>
  <si>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</si>
  <si>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</si>
  <si>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</si>
  <si>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</si>
  <si>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</si>
  <si>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</si>
  <si>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</si>
  <si>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</si>
  <si>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</si>
  <si>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</si>
  <si>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</si>
  <si>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</si>
  <si>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</si>
  <si>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</si>
  <si>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</si>
  <si>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</si>
  <si>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</si>
  <si>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</si>
  <si>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</si>
  <si>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</si>
  <si>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</si>
  <si>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</si>
  <si>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</si>
  <si>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</si>
  <si>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</si>
  <si>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</si>
  <si>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</si>
  <si>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</si>
  <si>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</si>
  <si>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</si>
  <si>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</si>
  <si>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</si>
  <si>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</si>
  <si>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</si>
  <si>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</si>
  <si>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</si>
  <si>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</si>
  <si>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</si>
  <si>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</si>
  <si>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</si>
  <si>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</si>
  <si>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</si>
  <si>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</si>
  <si>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</si>
  <si>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</si>
  <si>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</si>
  <si>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</si>
  <si>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</si>
  <si>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</si>
  <si>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</si>
  <si>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</si>
  <si>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</si>
  <si>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</si>
  <si>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</si>
  <si>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</si>
  <si>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</si>
  <si>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</si>
  <si>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</si>
  <si>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</si>
  <si>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</si>
  <si>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</si>
  <si>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</si>
  <si>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</si>
  <si>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</si>
  <si>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</si>
  <si>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</si>
  <si>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</si>
  <si>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</si>
  <si>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</si>
  <si>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</si>
  <si>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</si>
  <si>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</si>
  <si>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</si>
  <si>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</si>
  <si>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</si>
  <si>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</si>
  <si>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</si>
  <si>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</si>
  <si>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</si>
  <si>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</si>
  <si>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</si>
  <si>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</si>
  <si>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</si>
  <si>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</si>
  <si>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</si>
  <si>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</si>
  <si>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</si>
  <si>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</si>
  <si>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</si>
  <si>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</si>
  <si>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</si>
  <si>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</si>
  <si>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</si>
  <si>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</si>
  <si>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</si>
  <si>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</si>
  <si>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</si>
  <si>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</si>
  <si>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</si>
  <si>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</si>
  <si>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</si>
  <si>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</si>
  <si>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</si>
  <si>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</si>
  <si>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</si>
  <si>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</si>
  <si>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</si>
  <si>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</si>
  <si>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</si>
  <si>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</si>
  <si>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</si>
  <si>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</si>
  <si>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</si>
  <si>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</si>
  <si>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</si>
  <si>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</si>
  <si>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</si>
  <si>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</si>
  <si>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</si>
  <si>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</si>
  <si>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</si>
  <si>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</si>
  <si>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</si>
  <si>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</si>
  <si>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</si>
  <si>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</si>
  <si>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</si>
  <si>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</si>
  <si>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</si>
  <si>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</si>
  <si>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</si>
  <si>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</si>
  <si>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</si>
  <si>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</si>
  <si>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</si>
  <si>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</si>
  <si>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</si>
  <si>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</si>
  <si>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</si>
  <si>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</si>
  <si>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</si>
  <si>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</si>
  <si>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</si>
  <si>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</si>
  <si>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</si>
  <si>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</si>
  <si>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</si>
  <si>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</si>
  <si>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</si>
  <si>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</si>
  <si>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</si>
  <si>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</si>
  <si>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</si>
  <si>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</si>
  <si>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</si>
  <si>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</si>
  <si>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</si>
  <si>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</si>
  <si>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</si>
  <si>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</si>
  <si>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</si>
  <si>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</si>
  <si>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</si>
  <si>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</si>
  <si>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</si>
  <si>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</si>
  <si>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</si>
  <si>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</si>
  <si>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</si>
  <si>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</si>
  <si>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</si>
  <si>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</si>
  <si>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</si>
  <si>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</si>
  <si>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</si>
  <si>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</si>
  <si>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</si>
  <si>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</si>
  <si>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</si>
  <si>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</si>
  <si>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</si>
  <si>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</si>
  <si>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</si>
  <si>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</si>
  <si>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</si>
  <si>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</si>
  <si>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</si>
  <si>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</si>
  <si>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</si>
  <si>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</si>
  <si>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</si>
  <si>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</si>
  <si>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</si>
  <si>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</si>
  <si>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</si>
  <si>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</si>
  <si>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</si>
  <si>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</si>
  <si>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</si>
  <si>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</si>
  <si>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</si>
  <si>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</si>
  <si>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</si>
  <si>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</si>
  <si>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</si>
  <si>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</si>
  <si>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</si>
  <si>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</si>
  <si>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</si>
  <si>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</si>
  <si>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</si>
  <si>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</si>
  <si>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</si>
  <si>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</si>
  <si>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</si>
  <si>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</si>
  <si>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</si>
  <si>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</si>
  <si>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</si>
  <si>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</si>
  <si>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</si>
  <si>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</si>
  <si>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</si>
  <si>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</si>
  <si>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</si>
  <si>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</si>
  <si>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</si>
  <si>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</si>
  <si>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</si>
  <si>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</si>
  <si>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</si>
  <si>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</si>
  <si>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</si>
  <si>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</si>
  <si>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</si>
  <si>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</si>
  <si>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</si>
  <si>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</si>
  <si>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</si>
  <si>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</si>
  <si>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</si>
  <si>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</si>
  <si>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</si>
  <si>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</si>
  <si>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</si>
  <si>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</si>
  <si>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</si>
  <si>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</si>
  <si>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</si>
  <si>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</si>
  <si>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</si>
  <si>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</si>
  <si>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</si>
  <si>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</si>
  <si>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</si>
  <si>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</si>
  <si>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</si>
  <si>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</si>
  <si>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</si>
  <si>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</si>
  <si>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</si>
  <si>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</si>
  <si>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</si>
  <si>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</si>
  <si>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</si>
  <si>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</si>
  <si>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</si>
  <si>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</si>
  <si>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</si>
  <si>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</si>
  <si>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</si>
  <si>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</si>
  <si>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</si>
  <si>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</si>
  <si>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</si>
  <si>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</si>
  <si>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</si>
  <si>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</si>
  <si>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</si>
  <si>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</si>
  <si>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</si>
  <si>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</si>
  <si>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</si>
  <si>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</si>
  <si>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</si>
  <si>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</si>
  <si>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</si>
  <si>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</si>
  <si>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</si>
  <si>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</si>
  <si>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</si>
  <si>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</si>
  <si>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</si>
  <si>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</si>
  <si>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</si>
  <si>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</si>
  <si>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</si>
  <si>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</si>
  <si>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</si>
  <si>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</si>
  <si>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</si>
  <si>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</si>
  <si>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</si>
  <si>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</si>
  <si>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</si>
  <si>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</si>
  <si>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</si>
  <si>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</si>
  <si>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</si>
  <si>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</si>
  <si>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</si>
  <si>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</si>
  <si>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</si>
  <si>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</si>
  <si>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</si>
  <si>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</si>
  <si>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</si>
  <si>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</si>
  <si>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</si>
  <si>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</si>
  <si>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</si>
  <si>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</si>
  <si>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</si>
  <si>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</si>
  <si>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</si>
  <si>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</si>
  <si>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</si>
  <si>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</si>
  <si>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</si>
  <si>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</si>
  <si>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</si>
  <si>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</si>
  <si>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</si>
  <si>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</si>
  <si>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</si>
  <si>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</si>
  <si>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</si>
  <si>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</si>
  <si>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</si>
  <si>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</si>
  <si>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</si>
  <si>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</si>
  <si>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</si>
  <si>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</si>
  <si>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</si>
  <si>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</si>
  <si>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</si>
  <si>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</si>
  <si>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</si>
  <si>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</si>
  <si>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</si>
  <si>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</si>
  <si>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</si>
  <si>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</si>
  <si>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</si>
  <si>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</si>
  <si>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</si>
  <si>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</si>
  <si>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</si>
  <si>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</si>
  <si>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</si>
  <si>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</si>
  <si>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</si>
  <si>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</si>
  <si>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</si>
  <si>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</si>
  <si>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</si>
  <si>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</si>
  <si>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</si>
  <si>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</si>
  <si>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</si>
  <si>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</si>
  <si>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</si>
  <si>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</si>
  <si>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</si>
  <si>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</si>
  <si>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</si>
  <si>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</si>
  <si>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</si>
  <si>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</si>
  <si>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</si>
  <si>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</si>
  <si>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</si>
  <si>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</si>
  <si>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</si>
  <si>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</si>
  <si>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</si>
  <si>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</si>
  <si>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</si>
  <si>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</si>
  <si>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</si>
  <si>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</si>
  <si>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</si>
  <si>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</si>
  <si>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</si>
  <si>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</si>
  <si>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</si>
  <si>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</si>
  <si>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</si>
  <si>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</si>
  <si>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</si>
  <si>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</si>
  <si>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</si>
  <si>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</si>
  <si>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</si>
  <si>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</si>
  <si>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</si>
  <si>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</si>
  <si>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</si>
  <si>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</si>
  <si>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</si>
  <si>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</si>
  <si>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</si>
  <si>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</si>
  <si>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</si>
  <si>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</si>
  <si>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</si>
  <si>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</si>
  <si>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</si>
  <si>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</si>
  <si>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</si>
  <si>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</si>
  <si>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</si>
  <si>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</si>
  <si>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</si>
  <si>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</si>
  <si>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</si>
  <si>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</si>
  <si>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</si>
  <si>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</si>
  <si>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</si>
  <si>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</si>
  <si>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</si>
  <si>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</si>
  <si>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</si>
  <si>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</si>
  <si>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</si>
  <si>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</si>
  <si>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</si>
  <si>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</si>
  <si>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</si>
  <si>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</si>
  <si>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</si>
  <si>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</si>
  <si>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</si>
  <si>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</si>
  <si>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</si>
  <si>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</si>
  <si>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</si>
  <si>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</si>
  <si>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</si>
  <si>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</si>
  <si>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</si>
  <si>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</si>
  <si>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</si>
  <si>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</si>
  <si>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</si>
  <si>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</si>
  <si>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</si>
  <si>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</si>
  <si>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</si>
  <si>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</si>
  <si>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</si>
  <si>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</si>
  <si>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</si>
  <si>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</si>
  <si>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</si>
  <si>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</si>
  <si>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</si>
  <si>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</si>
  <si>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</si>
  <si>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</si>
  <si>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</si>
  <si>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</si>
  <si>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</si>
  <si>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</si>
  <si>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</si>
  <si>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</si>
  <si>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</si>
  <si>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</si>
  <si>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</si>
  <si>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</si>
  <si>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</si>
  <si>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</si>
  <si>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</si>
  <si>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</si>
  <si>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</si>
  <si>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</si>
  <si>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</si>
  <si>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</si>
  <si>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</si>
  <si>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</si>
  <si>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</si>
  <si>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</si>
  <si>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</si>
  <si>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</si>
  <si>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</si>
  <si>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</si>
  <si>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</si>
  <si>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</si>
  <si>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</si>
  <si>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</si>
  <si>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</si>
  <si>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</si>
  <si>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</si>
  <si>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</si>
  <si>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</si>
  <si>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</si>
  <si>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</si>
  <si>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</si>
  <si>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</si>
  <si>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</si>
  <si>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</si>
  <si>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</si>
  <si>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</si>
  <si>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</si>
  <si>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</si>
  <si>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</si>
  <si>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</si>
  <si>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</si>
  <si>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</si>
  <si>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</si>
  <si>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</si>
  <si>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</si>
  <si>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</si>
  <si>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</si>
  <si>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</si>
  <si>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</si>
  <si>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</si>
  <si>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</si>
  <si>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</si>
  <si>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</si>
  <si>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</si>
  <si>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</si>
  <si>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</si>
  <si>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</si>
  <si>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</si>
  <si>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</si>
  <si>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</si>
  <si>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</si>
  <si>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</si>
  <si>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</si>
  <si>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</si>
  <si>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</si>
  <si>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</si>
  <si>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</si>
  <si>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</si>
  <si>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</si>
  <si>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</si>
  <si>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</si>
  <si>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</si>
  <si>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</si>
  <si>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</si>
  <si>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</si>
  <si>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</si>
  <si>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</si>
  <si>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</si>
  <si>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</si>
  <si>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</si>
  <si>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</si>
  <si>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</si>
  <si>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</si>
  <si>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</si>
  <si>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</si>
  <si>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</si>
  <si>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</si>
  <si>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</si>
  <si>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</si>
  <si>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</si>
  <si>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</si>
  <si>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</si>
  <si>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</si>
  <si>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</si>
  <si>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</si>
  <si>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</si>
  <si>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</si>
  <si>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</si>
  <si>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</si>
  <si>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</si>
  <si>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</si>
  <si>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</si>
  <si>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</si>
  <si>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</si>
  <si>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</si>
  <si>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</si>
  <si>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</si>
  <si>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</si>
  <si>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</si>
  <si>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</si>
  <si>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</si>
  <si>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</si>
  <si>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</si>
  <si>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</si>
  <si>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</si>
  <si>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</si>
  <si>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</si>
  <si>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</si>
  <si>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</si>
  <si>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</si>
  <si>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</si>
  <si>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</si>
  <si>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</si>
  <si>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</si>
  <si>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</si>
  <si>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</si>
  <si>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</si>
  <si>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</si>
  <si>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</si>
  <si>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</si>
  <si>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</si>
  <si>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</si>
  <si>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</si>
  <si>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</si>
  <si>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</si>
  <si>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</si>
  <si>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</si>
  <si>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</si>
  <si>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</si>
  <si>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</si>
  <si>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</si>
  <si>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</si>
  <si>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</si>
  <si>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</si>
  <si>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</si>
  <si>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</si>
  <si>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</si>
  <si>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</si>
  <si>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</si>
  <si>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</si>
  <si>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</si>
  <si>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</si>
  <si>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</si>
  <si>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</si>
  <si>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</si>
  <si>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</si>
  <si>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</si>
  <si>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</si>
  <si>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</si>
  <si>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</si>
  <si>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</si>
  <si>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</si>
  <si>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</si>
  <si>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</si>
  <si>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</si>
  <si>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</si>
  <si>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</si>
  <si>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</si>
  <si>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</si>
  <si>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</si>
  <si>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</si>
  <si>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</si>
  <si>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</si>
  <si>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</si>
  <si>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</si>
  <si>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</si>
  <si>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</si>
  <si>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</si>
  <si>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</si>
  <si>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</si>
  <si>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</si>
  <si>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</si>
  <si>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</si>
  <si>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</si>
  <si>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</si>
  <si>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</si>
  <si>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</si>
  <si>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</si>
  <si>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</si>
  <si>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</si>
  <si>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</si>
  <si>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</si>
  <si>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</si>
  <si>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</si>
  <si>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</si>
  <si>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</si>
  <si>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</si>
  <si>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</si>
  <si>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</si>
  <si>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</si>
  <si>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</si>
  <si>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</si>
  <si>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</si>
  <si>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</si>
  <si>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</si>
  <si>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</si>
  <si>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</si>
  <si>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</si>
  <si>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</si>
  <si>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</si>
  <si>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</si>
  <si>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</si>
  <si>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</si>
  <si>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</si>
  <si>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</si>
  <si>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</si>
  <si>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</si>
  <si>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</si>
  <si>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</si>
  <si>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</si>
  <si>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</si>
  <si>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</si>
  <si>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</si>
  <si>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</si>
  <si>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</si>
  <si>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</si>
  <si>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</si>
  <si>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</si>
  <si>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</si>
  <si>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</si>
  <si>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</si>
  <si>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</si>
  <si>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</si>
  <si>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</si>
  <si>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</si>
  <si>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</si>
  <si>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</si>
  <si>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</si>
  <si>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</si>
  <si>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</si>
  <si>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</si>
  <si>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</si>
  <si>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</si>
  <si>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</si>
  <si>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</si>
  <si>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</si>
  <si>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</si>
  <si>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</si>
  <si>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</si>
  <si>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</si>
  <si>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</si>
  <si>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</si>
  <si>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</si>
  <si>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</si>
  <si>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</si>
  <si>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</si>
  <si>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</si>
  <si>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</si>
  <si>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</si>
  <si>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</si>
  <si>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</si>
  <si>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</si>
  <si>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</si>
  <si>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</si>
  <si>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</si>
  <si>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</si>
  <si>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</si>
  <si>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</si>
  <si>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</si>
  <si>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</si>
  <si>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</si>
  <si>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</si>
  <si>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</si>
  <si>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</si>
  <si>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</si>
  <si>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</si>
  <si>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</si>
  <si>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</si>
  <si>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</si>
  <si>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</si>
  <si>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</si>
  <si>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</si>
  <si>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</si>
  <si>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</si>
  <si>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</si>
  <si>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</si>
  <si>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</si>
  <si>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</si>
  <si>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</si>
  <si>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</si>
  <si>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</si>
  <si>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</si>
  <si>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</si>
  <si>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</si>
  <si>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</si>
  <si>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</si>
  <si>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</si>
  <si>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</si>
  <si>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</si>
  <si>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</si>
  <si>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</si>
  <si>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</si>
  <si>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</si>
  <si>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</si>
  <si>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</si>
  <si>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</si>
  <si>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</si>
  <si>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</si>
  <si>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</si>
  <si>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</si>
  <si>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</si>
  <si>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</si>
  <si>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</si>
  <si>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</si>
  <si>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</si>
  <si>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</si>
  <si>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</si>
  <si>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</si>
  <si>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</si>
  <si>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</si>
  <si>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</si>
  <si>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</si>
  <si>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</si>
  <si>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</si>
  <si>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</si>
  <si>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</si>
  <si>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</si>
  <si>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</si>
  <si>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</si>
  <si>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</si>
  <si>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</si>
  <si>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</si>
  <si>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</si>
  <si>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</si>
  <si>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</si>
  <si>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</si>
  <si>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</si>
  <si>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</si>
  <si>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</si>
  <si>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</si>
  <si>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</si>
  <si>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</si>
  <si>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</si>
  <si>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</si>
  <si>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</si>
  <si>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</si>
  <si>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</si>
  <si>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</si>
  <si>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</si>
  <si>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</si>
  <si>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</si>
  <si>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</si>
  <si>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</si>
  <si>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</si>
  <si>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</si>
  <si>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</si>
  <si>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</si>
  <si>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</si>
  <si>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</si>
  <si>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</si>
  <si>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</si>
  <si>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</si>
  <si>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</si>
  <si>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</si>
  <si>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</si>
  <si>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</si>
  <si>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</si>
  <si>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</si>
  <si>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</si>
  <si>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</si>
  <si>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</si>
  <si>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</si>
  <si>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</si>
  <si>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</si>
  <si>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</si>
  <si>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</si>
  <si>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</si>
  <si>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</si>
  <si>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</si>
  <si>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</si>
  <si>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</si>
  <si>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</si>
  <si>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</si>
  <si>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</si>
  <si>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</si>
  <si>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</si>
  <si>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</si>
  <si>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</si>
  <si>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</si>
  <si>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</si>
  <si>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</si>
  <si>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</si>
  <si>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</si>
  <si>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</si>
  <si>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</si>
  <si>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</si>
  <si>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</si>
  <si>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</si>
  <si>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</si>
  <si>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</si>
  <si>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</si>
  <si>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</si>
  <si>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</si>
  <si>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</si>
  <si>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</si>
  <si>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</si>
  <si>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</si>
  <si>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</si>
  <si>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</si>
  <si>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</si>
  <si>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</si>
  <si>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</si>
  <si>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</si>
  <si>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</si>
  <si>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</si>
  <si>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</si>
  <si>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</si>
  <si>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</si>
  <si>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</si>
  <si>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</si>
  <si>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</si>
  <si>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</si>
  <si>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</si>
  <si>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</si>
  <si>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</si>
  <si>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</si>
  <si>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</si>
  <si>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</si>
  <si>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</si>
  <si>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</si>
  <si>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</si>
  <si>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</si>
  <si>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</si>
  <si>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</si>
  <si>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</si>
  <si>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</si>
  <si>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</si>
  <si>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</si>
  <si>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</si>
  <si>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</si>
  <si>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</si>
  <si>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</si>
  <si>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</si>
  <si>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</si>
  <si>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</si>
  <si>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</si>
  <si>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</si>
  <si>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</si>
  <si>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</si>
  <si>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</si>
  <si>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</si>
  <si>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</si>
  <si>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</si>
  <si>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</si>
  <si>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</si>
  <si>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</si>
  <si>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</si>
  <si>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</si>
  <si>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</si>
  <si>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</si>
  <si>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</si>
  <si>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</si>
  <si>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</si>
  <si>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</si>
  <si>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</si>
  <si>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</si>
  <si>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</si>
  <si>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</si>
  <si>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</si>
  <si>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</si>
  <si>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</si>
  <si>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</si>
  <si>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</si>
  <si>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</si>
  <si>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</si>
  <si>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</si>
  <si>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</si>
  <si>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</si>
  <si>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</si>
  <si>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</si>
  <si>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</si>
  <si>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</si>
  <si>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</si>
  <si>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</si>
  <si>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</si>
  <si>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</si>
  <si>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</si>
  <si>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</si>
  <si>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</si>
  <si>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</si>
  <si>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</si>
  <si>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</si>
  <si>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</si>
  <si>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</si>
  <si>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</si>
  <si>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</si>
  <si>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</si>
  <si>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</si>
  <si>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</si>
  <si>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</si>
  <si>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</si>
  <si>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</si>
  <si>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</si>
  <si>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</si>
  <si>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</si>
  <si>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</si>
  <si>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</si>
  <si>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</si>
  <si>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</si>
  <si>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</si>
  <si>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</si>
  <si>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</si>
  <si>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</si>
  <si>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</si>
  <si>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</si>
  <si>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</si>
  <si>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</si>
  <si>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</si>
  <si>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</si>
  <si>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</si>
  <si>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</si>
  <si>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</si>
  <si>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</si>
  <si>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</si>
  <si>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</si>
  <si>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</si>
  <si>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</si>
  <si>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</si>
  <si>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</si>
  <si>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</si>
  <si>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</si>
  <si>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</si>
  <si>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</si>
  <si>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</si>
  <si>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</si>
  <si>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</si>
  <si>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</si>
  <si>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</si>
  <si>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</si>
  <si>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</si>
  <si>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</si>
  <si>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</si>
  <si>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</si>
  <si>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</si>
  <si>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</si>
  <si>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</si>
  <si>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</si>
  <si>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</si>
  <si>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</si>
  <si>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</si>
  <si>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</si>
  <si>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</si>
  <si>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</si>
  <si>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</si>
  <si>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</si>
  <si>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</si>
  <si>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</si>
  <si>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</si>
  <si>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</si>
  <si>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</si>
  <si>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</si>
  <si>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</si>
  <si>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</si>
  <si>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</si>
  <si>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</si>
  <si>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</si>
  <si>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</si>
  <si>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</si>
  <si>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</si>
  <si>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</si>
  <si>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</si>
  <si>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</si>
  <si>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</si>
  <si>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</si>
  <si>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</si>
  <si>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</si>
  <si>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</si>
  <si>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</si>
  <si>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</si>
  <si>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</si>
  <si>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</si>
  <si>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</si>
  <si>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</si>
  <si>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</si>
  <si>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</si>
  <si>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</si>
  <si>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</si>
  <si>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</si>
  <si>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</si>
  <si>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</si>
  <si>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</si>
  <si>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</si>
  <si>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</si>
  <si>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</si>
  <si>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</si>
  <si>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</si>
  <si>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</si>
  <si>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</si>
  <si>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</si>
  <si>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</si>
  <si>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</si>
  <si>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</si>
  <si>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</si>
  <si>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</si>
  <si>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</si>
  <si>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</si>
  <si>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</si>
  <si>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</si>
  <si>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</si>
  <si>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</si>
  <si>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</si>
  <si>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</si>
  <si>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</si>
  <si>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</si>
  <si>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</si>
  <si>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</si>
  <si>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</si>
  <si>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</si>
  <si>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</si>
  <si>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</si>
  <si>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</si>
  <si>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</si>
  <si>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</si>
  <si>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</si>
  <si>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</si>
  <si>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</si>
  <si>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</si>
  <si>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</si>
  <si>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</si>
  <si>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</si>
  <si>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</si>
  <si>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</si>
  <si>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</si>
  <si>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</si>
  <si>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</si>
  <si>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</si>
  <si>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</si>
  <si>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</si>
  <si>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</si>
  <si>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</si>
  <si>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</si>
  <si>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</si>
  <si>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</si>
  <si>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</si>
  <si>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</si>
  <si>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</si>
  <si>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</si>
  <si>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</si>
  <si>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</si>
  <si>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</si>
  <si>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</si>
  <si>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</si>
  <si>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</si>
  <si>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</si>
  <si>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</si>
  <si>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</si>
  <si>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</si>
  <si>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</si>
  <si>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</si>
  <si>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</si>
  <si>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</si>
  <si>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</si>
  <si>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</si>
  <si>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</si>
  <si>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</si>
  <si>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</si>
  <si>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</si>
  <si>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</si>
  <si>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</si>
  <si>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</si>
  <si>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</si>
  <si>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</si>
  <si>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</si>
  <si>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</si>
  <si>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</si>
  <si>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</si>
  <si>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</si>
  <si>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</si>
  <si>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</si>
  <si>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</si>
  <si>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</si>
  <si>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</si>
  <si>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</si>
  <si>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</si>
  <si>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</si>
  <si>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</si>
  <si>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</si>
  <si>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</si>
  <si>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</si>
  <si>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</si>
  <si>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</si>
  <si>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</si>
  <si>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</si>
  <si>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</si>
  <si>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</si>
  <si>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</si>
  <si>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</si>
  <si>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</si>
  <si>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</si>
  <si>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</si>
  <si>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</si>
  <si>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</si>
  <si>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</si>
  <si>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</si>
  <si>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</si>
  <si>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</si>
  <si>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</si>
  <si>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</si>
  <si>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</si>
  <si>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</si>
  <si>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</si>
  <si>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</si>
  <si>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</si>
  <si>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</si>
  <si>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</si>
  <si>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</si>
  <si>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</si>
  <si>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</si>
  <si>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</si>
  <si>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</si>
  <si>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</si>
  <si>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</si>
  <si>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</si>
  <si>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</si>
  <si>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</si>
  <si>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</si>
  <si>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</si>
  <si>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</si>
  <si>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</si>
  <si>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</si>
  <si>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</si>
  <si>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</si>
  <si>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</si>
  <si>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</si>
  <si>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</si>
  <si>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</si>
  <si>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</si>
  <si>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</si>
  <si>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</si>
  <si>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</si>
  <si>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</si>
  <si>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</si>
  <si>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</si>
  <si>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</si>
  <si>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</si>
  <si>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</si>
  <si>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</si>
  <si>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</si>
  <si>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</si>
  <si>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</si>
  <si>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</si>
  <si>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</si>
  <si>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</si>
  <si>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</si>
  <si>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</si>
  <si>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</si>
  <si>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</si>
  <si>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</si>
  <si>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</si>
  <si>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</si>
  <si>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</si>
  <si>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</si>
  <si>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</si>
  <si>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</si>
  <si>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</si>
  <si>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</si>
  <si>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</si>
  <si>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</si>
  <si>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</si>
  <si>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</si>
  <si>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</si>
  <si>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</si>
  <si>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</si>
  <si>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</si>
  <si>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</si>
  <si>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</si>
  <si>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</si>
  <si>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</si>
  <si>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</si>
  <si>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</si>
  <si>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</si>
  <si>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</si>
  <si>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</si>
  <si>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</si>
  <si>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</si>
  <si>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</si>
  <si>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</si>
  <si>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</si>
  <si>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</si>
  <si>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</si>
  <si>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</si>
  <si>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</si>
  <si>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</si>
  <si>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</si>
  <si>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</si>
  <si>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</si>
  <si>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</si>
  <si>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</si>
  <si>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</si>
  <si>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</si>
  <si>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</si>
  <si>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</si>
  <si>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</si>
  <si>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</si>
  <si>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</si>
  <si>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</si>
  <si>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</si>
  <si>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</si>
  <si>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</si>
  <si>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</si>
  <si>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</si>
  <si>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</si>
  <si>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</si>
  <si>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</si>
  <si>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</si>
  <si>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</si>
  <si>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</si>
  <si>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</si>
  <si>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</si>
  <si>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</si>
  <si>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</si>
  <si>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</si>
  <si>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</si>
  <si>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</si>
  <si>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</si>
  <si>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</si>
  <si>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</si>
  <si>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</si>
  <si>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</si>
  <si>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</si>
  <si>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</si>
  <si>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</si>
  <si>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</si>
  <si>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</si>
  <si>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</si>
  <si>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</si>
  <si>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</si>
  <si>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</si>
  <si>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</si>
  <si>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</si>
  <si>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</si>
  <si>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</si>
  <si>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</si>
  <si>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</si>
  <si>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</si>
  <si>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</si>
  <si>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</si>
  <si>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</si>
  <si>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</si>
  <si>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</si>
  <si>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</si>
  <si>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</si>
  <si>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</si>
  <si>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</si>
  <si>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</si>
  <si>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</si>
  <si>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</si>
  <si>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</si>
  <si>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</si>
  <si>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</si>
  <si>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</si>
  <si>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</si>
  <si>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</si>
  <si>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</si>
  <si>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</si>
  <si>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</si>
  <si>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</si>
  <si>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</si>
  <si>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</si>
  <si>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</si>
  <si>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</si>
  <si>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</si>
  <si>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</si>
  <si>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</si>
  <si>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</si>
  <si>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</si>
  <si>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</si>
  <si>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</si>
  <si>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</si>
  <si>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</si>
  <si>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</si>
  <si>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</si>
  <si>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</si>
  <si>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</si>
  <si>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</si>
  <si>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</si>
  <si>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</si>
  <si>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</si>
  <si>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</si>
  <si>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</si>
  <si>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</si>
  <si>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</si>
  <si>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</si>
  <si>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</si>
  <si>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</si>
  <si>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</si>
  <si>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</si>
  <si>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</si>
  <si>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</si>
  <si>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</si>
  <si>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</si>
  <si>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</si>
  <si>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</si>
  <si>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</si>
  <si>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</si>
  <si>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</si>
  <si>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</si>
  <si>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</si>
  <si>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</si>
  <si>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</si>
  <si>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</si>
  <si>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</si>
  <si>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</si>
  <si>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</si>
  <si>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</si>
  <si>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</si>
  <si>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</si>
  <si>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</si>
  <si>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</si>
  <si>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</si>
  <si>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</si>
  <si>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</si>
  <si>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</si>
  <si>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</si>
  <si>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</si>
  <si>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</si>
  <si>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</si>
  <si>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</si>
  <si>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</si>
  <si>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</si>
  <si>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</si>
  <si>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</si>
  <si>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</si>
  <si>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</si>
  <si>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</si>
  <si>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</si>
  <si>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</si>
  <si>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</si>
  <si>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</si>
  <si>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</si>
  <si>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</si>
  <si>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</si>
  <si>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</si>
  <si>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</si>
  <si>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</si>
  <si>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</si>
  <si>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</si>
  <si>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</si>
  <si>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</si>
  <si>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</si>
  <si>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</si>
  <si>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</si>
  <si>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</si>
  <si>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</si>
  <si>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</si>
  <si>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</si>
  <si>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</si>
  <si>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</si>
  <si>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</si>
  <si>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</si>
  <si>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</si>
  <si>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</si>
  <si>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</si>
  <si>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</si>
  <si>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</si>
  <si>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</si>
  <si>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</si>
  <si>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</si>
  <si>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</si>
  <si>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</si>
  <si>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</si>
  <si>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</si>
  <si>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</si>
  <si>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</si>
  <si>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</si>
  <si>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</si>
  <si>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</si>
  <si>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</si>
  <si>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</si>
  <si>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</si>
  <si>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</si>
  <si>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</si>
  <si>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</si>
  <si>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</si>
  <si>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</si>
  <si>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</si>
  <si>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</si>
  <si>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</si>
  <si>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</si>
  <si>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</si>
  <si>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</si>
  <si>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</si>
  <si>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</si>
  <si>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</si>
  <si>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</si>
  <si>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</si>
  <si>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</si>
  <si>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</si>
  <si>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</si>
  <si>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</si>
  <si>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</si>
  <si>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</si>
  <si>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</si>
  <si>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</si>
  <si>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</si>
  <si>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</si>
  <si>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</si>
  <si>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</si>
  <si>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</si>
  <si>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</si>
  <si>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</si>
  <si>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</si>
  <si>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</si>
  <si>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</si>
  <si>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</si>
  <si>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</si>
  <si>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</si>
  <si>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</si>
  <si>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</si>
  <si>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</si>
  <si>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</si>
  <si>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</si>
  <si>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</si>
  <si>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</si>
  <si>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</si>
  <si>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</si>
  <si>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</si>
  <si>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</si>
  <si>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</si>
  <si>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</si>
  <si>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</si>
  <si>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</si>
  <si>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</si>
  <si>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</si>
  <si>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</si>
  <si>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</si>
  <si>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</si>
  <si>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</si>
  <si>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</si>
  <si>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</si>
  <si>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</si>
  <si>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</si>
  <si>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</si>
  <si>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</si>
  <si>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</si>
  <si>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</si>
  <si>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</si>
  <si>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</si>
  <si>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</si>
  <si>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</si>
  <si>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</si>
  <si>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</si>
  <si>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</si>
  <si>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</si>
  <si>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</si>
  <si>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</si>
  <si>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</si>
  <si>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</si>
  <si>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</si>
  <si>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</si>
  <si>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</si>
  <si>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</si>
  <si>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</si>
  <si>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</si>
  <si>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</si>
  <si>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</si>
  <si>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</si>
  <si>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</si>
  <si>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</si>
  <si>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</si>
  <si>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</si>
  <si>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</si>
  <si>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</si>
  <si>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</si>
  <si>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</si>
  <si>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</si>
  <si>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</si>
  <si>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</si>
  <si>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</si>
  <si>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</si>
  <si>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</si>
  <si>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</si>
  <si>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</si>
  <si>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</si>
  <si>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</si>
  <si>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</si>
  <si>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</si>
  <si>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</si>
  <si>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</si>
  <si>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</si>
  <si>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</si>
  <si>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</si>
  <si>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</si>
  <si>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</si>
  <si>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</si>
  <si>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</si>
  <si>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</si>
  <si>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</si>
  <si>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</si>
  <si>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</si>
  <si>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</si>
  <si>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</si>
  <si>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</si>
  <si>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</si>
  <si>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</si>
  <si>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</si>
  <si>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</si>
  <si>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</si>
  <si>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</si>
  <si>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</si>
  <si>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</si>
  <si>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</si>
  <si>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</si>
  <si>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</si>
  <si>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</si>
  <si>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</si>
  <si>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</si>
  <si>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</si>
  <si>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</si>
  <si>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</si>
  <si>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</si>
  <si>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</si>
  <si>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</si>
  <si>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</si>
  <si>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</si>
  <si>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</si>
  <si>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</si>
  <si>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</si>
  <si>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</si>
  <si>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</si>
  <si>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</si>
  <si>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</si>
  <si>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</si>
  <si>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</si>
  <si>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</si>
  <si>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</si>
  <si>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</si>
  <si>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</si>
  <si>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</si>
  <si>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</si>
  <si>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</si>
  <si>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</si>
  <si>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</si>
  <si>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</si>
  <si>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</si>
  <si>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</si>
  <si>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</si>
  <si>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</si>
  <si>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</si>
  <si>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</si>
  <si>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</si>
  <si>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</si>
  <si>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</si>
  <si>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</si>
  <si>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</si>
  <si>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</si>
  <si>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</si>
  <si>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</si>
  <si>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</si>
  <si>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</si>
  <si>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</si>
  <si>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</si>
  <si>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</si>
  <si>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</si>
  <si>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</si>
  <si>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</si>
  <si>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</si>
  <si>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</si>
  <si>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</si>
  <si>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</si>
  <si>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</si>
  <si>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</si>
  <si>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</si>
  <si>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</si>
  <si>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</si>
  <si>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</si>
  <si>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</si>
  <si>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</si>
  <si>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</si>
  <si>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</si>
  <si>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</si>
  <si>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</si>
  <si>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</si>
  <si>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</si>
  <si>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</si>
  <si>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</si>
  <si>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</si>
  <si>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</si>
  <si>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</si>
  <si>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</si>
  <si>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</si>
  <si>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</si>
  <si>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</si>
  <si>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</si>
  <si>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</si>
  <si>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</si>
  <si>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</si>
  <si>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</si>
  <si>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</si>
  <si>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</si>
  <si>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</si>
  <si>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</si>
  <si>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</si>
  <si>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</si>
  <si>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</si>
  <si>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</si>
  <si>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</si>
  <si>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</si>
  <si>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</si>
  <si>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</si>
  <si>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</si>
  <si>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</si>
  <si>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</si>
  <si>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</si>
  <si>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</si>
  <si>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</si>
  <si>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</si>
  <si>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</si>
  <si>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</si>
  <si>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</si>
  <si>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</si>
  <si>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</si>
  <si>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</si>
  <si>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</si>
  <si>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</si>
  <si>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</si>
  <si>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</si>
  <si>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</si>
  <si>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</si>
  <si>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</si>
  <si>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</si>
  <si>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</si>
  <si>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</si>
  <si>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</si>
  <si>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</si>
  <si>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</si>
  <si>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</si>
  <si>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</si>
  <si>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</si>
  <si>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</si>
  <si>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</si>
  <si>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</si>
  <si>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</si>
  <si>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</si>
  <si>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</si>
  <si>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</si>
  <si>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</si>
  <si>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</si>
  <si>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</si>
  <si>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</si>
  <si>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</si>
  <si>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</si>
  <si>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</si>
  <si>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</si>
  <si>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</si>
  <si>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</si>
  <si>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</si>
  <si>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</si>
  <si>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</si>
  <si>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</si>
  <si>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</si>
  <si>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</si>
  <si>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</si>
  <si>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</si>
  <si>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</si>
  <si>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</si>
  <si>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</si>
  <si>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</si>
  <si>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</si>
  <si>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</si>
  <si>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</si>
  <si>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</si>
  <si>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</si>
  <si>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</si>
  <si>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</si>
  <si>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</si>
  <si>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</si>
  <si>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</si>
  <si>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</si>
  <si>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</si>
  <si>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</si>
  <si>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</si>
  <si>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</si>
  <si>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</si>
  <si>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</si>
  <si>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</si>
  <si>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</si>
  <si>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</si>
  <si>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</si>
  <si>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</si>
  <si>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</si>
  <si>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</si>
  <si>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</si>
  <si>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</si>
  <si>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</si>
  <si>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</si>
  <si>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</si>
  <si>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</si>
  <si>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</si>
  <si>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</si>
  <si>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</si>
  <si>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</si>
  <si>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</si>
  <si>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</si>
  <si>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</si>
  <si>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</si>
  <si>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</si>
  <si>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</si>
  <si>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</si>
  <si>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</si>
  <si>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</si>
  <si>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</si>
  <si>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</si>
  <si>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</si>
  <si>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</si>
  <si>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</si>
  <si>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</si>
  <si>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</si>
  <si>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</si>
  <si>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</si>
  <si>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</si>
  <si>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</si>
  <si>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</si>
  <si>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</si>
  <si>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</si>
  <si>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</si>
  <si>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</si>
  <si>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</si>
  <si>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</si>
  <si>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</si>
  <si>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</si>
  <si>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</si>
  <si>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</si>
  <si>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</si>
  <si>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</si>
  <si>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</si>
  <si>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</si>
  <si>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</si>
  <si>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</si>
  <si>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</si>
  <si>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</si>
  <si>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</si>
  <si>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</si>
  <si>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</si>
  <si>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</si>
  <si>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</si>
  <si>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</si>
  <si>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</si>
  <si>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</si>
  <si>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</si>
  <si>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</si>
  <si>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</si>
  <si>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</si>
  <si>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</si>
  <si>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</si>
  <si>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</si>
  <si>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</si>
  <si>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</si>
  <si>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</si>
  <si>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</si>
  <si>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</si>
  <si>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</si>
  <si>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</si>
  <si>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</si>
  <si>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</si>
  <si>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</si>
  <si>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</si>
  <si>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</si>
  <si>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</si>
  <si>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</si>
  <si>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</si>
  <si>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</si>
  <si>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</si>
  <si>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</si>
  <si>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</si>
  <si>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</si>
  <si>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</si>
  <si>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</si>
  <si>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</si>
  <si>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</si>
  <si>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</si>
  <si>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</si>
  <si>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</si>
  <si>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</si>
  <si>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</si>
  <si>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</si>
  <si>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</si>
  <si>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</si>
  <si>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</si>
  <si>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</si>
  <si>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</si>
  <si>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</si>
  <si>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</si>
  <si>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</si>
  <si>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</si>
  <si>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</si>
  <si>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</si>
  <si>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</si>
  <si>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</si>
  <si>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</si>
  <si>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</si>
  <si>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</si>
  <si>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</si>
  <si>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</si>
  <si>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</si>
  <si>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</si>
  <si>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</si>
  <si>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</si>
  <si>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</si>
  <si>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</si>
  <si>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</si>
  <si>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</si>
  <si>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</si>
  <si>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</si>
  <si>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</si>
  <si>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</si>
  <si>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</si>
  <si>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</si>
  <si>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</si>
  <si>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</si>
  <si>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</si>
  <si>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</si>
  <si>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</si>
  <si>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</si>
  <si>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</si>
  <si>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</si>
  <si>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</si>
  <si>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</si>
  <si>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</si>
  <si>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</si>
  <si>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</si>
  <si>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</si>
  <si>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</si>
  <si>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</si>
  <si>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</si>
  <si>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</si>
  <si>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</si>
  <si>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</si>
  <si>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</si>
  <si>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</si>
  <si>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</si>
  <si>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</si>
  <si>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</si>
  <si>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</si>
  <si>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</si>
  <si>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</si>
  <si>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</si>
  <si>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</si>
  <si>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</si>
  <si>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</si>
  <si>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</si>
  <si>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</si>
  <si>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</si>
  <si>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</si>
  <si>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</si>
  <si>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</si>
  <si>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</si>
  <si>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</si>
  <si>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</si>
  <si>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</si>
  <si>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</si>
  <si>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</si>
  <si>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</si>
  <si>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</si>
  <si>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</si>
  <si>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</si>
  <si>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</si>
  <si>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</si>
  <si>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</si>
  <si>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</si>
  <si>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</si>
  <si>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</si>
  <si>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</si>
  <si>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</si>
  <si>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</si>
  <si>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</si>
  <si>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</si>
  <si>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</si>
  <si>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</si>
  <si>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</si>
  <si>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</si>
  <si>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</si>
  <si>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</si>
  <si>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</si>
  <si>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</si>
  <si>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</si>
  <si>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</si>
  <si>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</si>
  <si>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</si>
  <si>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</si>
  <si>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</si>
  <si>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</si>
  <si>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</si>
  <si>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</si>
  <si>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</si>
  <si>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</si>
  <si>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</si>
  <si>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</si>
  <si>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</si>
  <si>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</si>
  <si>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</si>
  <si>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</si>
  <si>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</si>
  <si>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</si>
  <si>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</si>
  <si>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</si>
  <si>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</si>
  <si>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</si>
  <si>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</si>
  <si>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</si>
  <si>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</si>
  <si>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</si>
  <si>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</si>
  <si>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</si>
  <si>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</si>
  <si>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</si>
  <si>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</si>
  <si>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</si>
  <si>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</si>
  <si>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</si>
  <si>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</si>
  <si>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</si>
  <si>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</si>
  <si>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</si>
  <si>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</si>
  <si>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</si>
  <si>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</si>
  <si>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</si>
  <si>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</si>
  <si>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</si>
  <si>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</si>
  <si>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</si>
  <si>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</si>
  <si>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</si>
  <si>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</si>
  <si>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</si>
  <si>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</si>
  <si>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</si>
  <si>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</si>
  <si>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</si>
  <si>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</si>
  <si>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</si>
  <si>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</si>
  <si>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</si>
  <si>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</si>
  <si>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</si>
  <si>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</si>
  <si>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</si>
  <si>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</si>
  <si>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</si>
  <si>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</si>
  <si>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</si>
  <si>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</si>
  <si>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</si>
  <si>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</si>
  <si>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</si>
  <si>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</si>
  <si>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</si>
  <si>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</si>
  <si>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</si>
  <si>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</si>
  <si>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</si>
  <si>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</si>
  <si>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</si>
  <si>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</si>
  <si>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</si>
  <si>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</si>
  <si>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</si>
  <si>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</si>
  <si>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</si>
  <si>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</si>
  <si>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</si>
  <si>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</si>
  <si>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</si>
  <si>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</si>
  <si>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</si>
  <si>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</si>
  <si>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</si>
  <si>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</si>
  <si>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</si>
  <si>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</si>
  <si>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</si>
  <si>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</si>
  <si>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</si>
  <si>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</si>
  <si>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</si>
  <si>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</si>
  <si>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</si>
  <si>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</si>
  <si>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</si>
  <si>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</si>
  <si>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</si>
  <si>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</si>
  <si>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</si>
  <si>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</si>
  <si>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</si>
  <si>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</si>
  <si>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</si>
  <si>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</si>
  <si>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</si>
  <si>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</si>
  <si>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</si>
  <si>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</si>
  <si>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</si>
  <si>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</si>
  <si>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</si>
  <si>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</si>
  <si>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</si>
  <si>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</si>
  <si>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</si>
  <si>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</si>
  <si>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</si>
  <si>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</si>
  <si>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</si>
  <si>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</si>
  <si>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</si>
  <si>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</si>
  <si>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</si>
  <si>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</si>
  <si>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</si>
  <si>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</si>
  <si>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</si>
  <si>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</si>
  <si>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</si>
  <si>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</si>
  <si>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</si>
  <si>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</si>
  <si>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</si>
  <si>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</si>
  <si>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</si>
  <si>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</si>
  <si>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</si>
  <si>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</si>
  <si>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</si>
  <si>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</si>
  <si>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</si>
  <si>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</si>
  <si>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</si>
  <si>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</si>
  <si>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</si>
  <si>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</si>
  <si>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</si>
  <si>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</si>
  <si>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</si>
  <si>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</si>
  <si>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</si>
  <si>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</si>
  <si>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</si>
  <si>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</si>
  <si>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</si>
  <si>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</si>
  <si>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</si>
  <si>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</si>
  <si>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</si>
  <si>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</si>
  <si>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</si>
  <si>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</si>
  <si>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</si>
  <si>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</si>
  <si>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</si>
  <si>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</si>
  <si>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</si>
  <si>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</si>
  <si>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</si>
  <si>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</si>
  <si>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</si>
  <si>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</si>
  <si>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</si>
  <si>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</si>
  <si>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</si>
  <si>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</si>
  <si>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</si>
  <si>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</si>
  <si>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</si>
  <si>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</si>
  <si>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</si>
  <si>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</si>
  <si>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</si>
  <si>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</si>
  <si>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</si>
  <si>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</si>
  <si>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</si>
  <si>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</si>
  <si>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</si>
  <si>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</si>
  <si>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</si>
  <si>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</si>
  <si>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</si>
  <si>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</si>
  <si>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</si>
  <si>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</si>
  <si>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</si>
  <si>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</si>
  <si>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</si>
  <si>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</si>
  <si>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</si>
  <si>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</si>
  <si>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</si>
  <si>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</si>
  <si>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</si>
  <si>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</si>
  <si>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</si>
  <si>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</si>
  <si>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</si>
  <si>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</si>
  <si>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</si>
  <si>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</si>
  <si>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</si>
  <si>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</si>
  <si>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</si>
  <si>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</si>
  <si>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</si>
  <si>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</si>
  <si>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</si>
  <si>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</si>
  <si>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</si>
  <si>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</si>
  <si>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</si>
  <si>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</si>
  <si>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</si>
  <si>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</si>
  <si>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</si>
  <si>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</si>
  <si>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</si>
  <si>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</si>
  <si>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</si>
  <si>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</si>
  <si>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</si>
  <si>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</si>
  <si>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</si>
  <si>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</si>
  <si>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</si>
  <si>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</si>
  <si>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</si>
  <si>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</si>
  <si>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</si>
  <si>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</si>
  <si>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</si>
  <si>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</si>
  <si>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</si>
  <si>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</si>
  <si>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</si>
  <si>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</si>
  <si>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</si>
  <si>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</si>
  <si>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</si>
  <si>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</si>
  <si>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</si>
  <si>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</si>
  <si>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</si>
  <si>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</si>
  <si>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</si>
  <si>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</si>
  <si>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</si>
  <si>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</si>
  <si>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</si>
  <si>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</si>
  <si>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</si>
  <si>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</si>
  <si>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</si>
  <si>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</si>
  <si>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</si>
  <si>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</si>
  <si>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</si>
  <si>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</si>
  <si>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</si>
  <si>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</si>
  <si>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</si>
  <si>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</si>
  <si>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</si>
  <si>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</si>
  <si>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</si>
  <si>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</si>
  <si>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</si>
  <si>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</si>
  <si>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</si>
  <si>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</si>
  <si>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</si>
  <si>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</si>
  <si>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</si>
  <si>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</si>
  <si>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</si>
  <si>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</si>
  <si>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</si>
  <si>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</si>
  <si>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</si>
  <si>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</si>
  <si>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</si>
  <si>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</si>
  <si>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</si>
  <si>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</si>
  <si>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</si>
  <si>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</si>
  <si>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</si>
  <si>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</si>
  <si>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</si>
  <si>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</si>
  <si>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</si>
  <si>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</si>
  <si>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</si>
  <si>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</si>
  <si>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</si>
  <si>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</si>
  <si>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</si>
  <si>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</si>
  <si>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</si>
  <si>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</si>
  <si>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</si>
  <si>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</si>
  <si>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</si>
  <si>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</si>
  <si>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</si>
  <si>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</si>
  <si>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</si>
  <si>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</si>
  <si>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</si>
  <si>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</si>
  <si>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</si>
  <si>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</si>
  <si>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</si>
  <si>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</si>
  <si>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</si>
  <si>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</si>
  <si>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</si>
  <si>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</si>
  <si>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</si>
  <si>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</si>
  <si>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</si>
  <si>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</si>
  <si>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</si>
  <si>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</si>
  <si>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</si>
  <si>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</si>
  <si>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</si>
  <si>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</si>
  <si>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</si>
  <si>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</si>
  <si>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</si>
  <si>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</si>
  <si>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</si>
  <si>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</si>
  <si>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</si>
  <si>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</si>
  <si>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</si>
  <si>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</si>
  <si>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</si>
  <si>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</si>
  <si>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</si>
  <si>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</si>
  <si>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</si>
  <si>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</si>
  <si>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</si>
  <si>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</si>
  <si>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</si>
  <si>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</si>
  <si>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</si>
  <si>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</si>
  <si>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</si>
  <si>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</si>
  <si>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</si>
  <si>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</si>
  <si>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</si>
  <si>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</si>
  <si>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</si>
  <si>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</si>
  <si>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</si>
  <si>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</si>
  <si>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</si>
  <si>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</si>
  <si>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</si>
  <si>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</si>
  <si>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</si>
  <si>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</si>
  <si>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</si>
  <si>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</si>
  <si>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</si>
  <si>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</si>
  <si>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</si>
  <si>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</si>
  <si>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</si>
  <si>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</si>
  <si>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</si>
  <si>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</si>
  <si>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</si>
  <si>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</si>
  <si>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</si>
  <si>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</si>
  <si>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</si>
  <si>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</si>
  <si>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</si>
  <si>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</si>
  <si>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</si>
  <si>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</si>
  <si>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</si>
  <si>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</si>
  <si>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</si>
  <si>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</si>
  <si>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</si>
  <si>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</si>
  <si>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</si>
  <si>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</si>
  <si>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</si>
  <si>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</si>
  <si>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</si>
  <si>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</si>
  <si>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</si>
  <si>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</si>
  <si>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</si>
  <si>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</si>
  <si>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</si>
  <si>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</si>
  <si>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</si>
  <si>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</si>
  <si>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</si>
  <si>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</si>
  <si>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</si>
  <si>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</si>
  <si>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</si>
  <si>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</si>
  <si>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</si>
  <si>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</si>
  <si>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</si>
  <si>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</si>
  <si>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</si>
  <si>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</si>
  <si>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</si>
  <si>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</si>
  <si>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</si>
  <si>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</si>
  <si>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</si>
  <si>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</si>
  <si>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</si>
  <si>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</si>
  <si>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</si>
  <si>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</si>
  <si>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</si>
  <si>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</si>
  <si>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</si>
  <si>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</si>
  <si>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</si>
  <si>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</si>
  <si>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</si>
  <si>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</si>
  <si>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</si>
  <si>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</si>
  <si>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</si>
  <si>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</si>
  <si>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</si>
  <si>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</si>
  <si>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</si>
  <si>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</si>
  <si>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</si>
  <si>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</si>
  <si>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</si>
  <si>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</si>
  <si>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</si>
  <si>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</si>
  <si>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</si>
  <si>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</si>
  <si>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</si>
  <si>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</si>
  <si>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</si>
  <si>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</si>
  <si>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</si>
  <si>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</si>
  <si>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</si>
  <si>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</si>
  <si>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</si>
  <si>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</si>
  <si>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</si>
  <si>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</si>
  <si>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</si>
  <si>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</si>
  <si>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</si>
  <si>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</si>
  <si>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</si>
  <si>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</si>
  <si>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</si>
  <si>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</si>
  <si>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</si>
  <si>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</si>
  <si>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</si>
  <si>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</si>
  <si>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</si>
  <si>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</si>
  <si>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</si>
  <si>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</si>
  <si>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</si>
  <si>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</si>
  <si>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</si>
  <si>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</si>
  <si>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</si>
  <si>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</si>
  <si>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</si>
  <si>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</si>
  <si>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</si>
  <si>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</si>
  <si>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</si>
  <si>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</si>
  <si>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</si>
  <si>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</si>
  <si>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</si>
  <si>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</si>
  <si>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</si>
  <si>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</si>
  <si>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</si>
  <si>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</si>
  <si>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</si>
  <si>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</si>
  <si>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</si>
  <si>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</si>
  <si>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</si>
  <si>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</si>
  <si>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</si>
  <si>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</si>
  <si>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</si>
  <si>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</si>
  <si>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</si>
  <si>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</si>
  <si>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</si>
  <si>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</si>
  <si>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</si>
  <si>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</si>
  <si>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</si>
  <si>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</si>
  <si>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</si>
  <si>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</si>
  <si>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</si>
  <si>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</si>
  <si>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</si>
  <si>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</si>
  <si>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</si>
  <si>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</si>
  <si>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</si>
  <si>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</si>
  <si>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</si>
  <si>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</si>
  <si>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</si>
  <si>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</si>
  <si>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</si>
  <si>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</si>
  <si>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</si>
  <si>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</si>
  <si>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</si>
  <si>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</si>
  <si>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</si>
  <si>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</si>
  <si>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</si>
  <si>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</si>
  <si>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</si>
  <si>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</si>
  <si>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</si>
  <si>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</si>
  <si>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</si>
  <si>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</si>
  <si>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</si>
  <si>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</si>
  <si>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</si>
  <si>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</si>
  <si>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</si>
  <si>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</si>
  <si>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</si>
  <si>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</si>
  <si>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</si>
  <si>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</si>
  <si>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</si>
  <si>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</si>
  <si>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</si>
  <si>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</si>
  <si>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</si>
  <si>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</si>
  <si>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</si>
  <si>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</si>
  <si>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</si>
  <si>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</si>
  <si>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</si>
  <si>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</si>
  <si>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</si>
  <si>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</si>
  <si>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</si>
  <si>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</si>
  <si>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</si>
  <si>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</si>
  <si>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</si>
  <si>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</si>
  <si>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</si>
  <si>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</si>
  <si>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</si>
  <si>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</si>
  <si>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</si>
  <si>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</si>
  <si>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</si>
  <si>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</si>
  <si>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</si>
  <si>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</si>
  <si>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</si>
  <si>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</si>
  <si>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</si>
  <si>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</si>
  <si>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</si>
  <si>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</si>
  <si>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</si>
  <si>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</si>
  <si>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</si>
  <si>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</si>
  <si>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</si>
  <si>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</si>
  <si>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</si>
  <si>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</si>
  <si>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</si>
  <si>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</si>
  <si>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</si>
  <si>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</si>
  <si>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</si>
  <si>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</si>
  <si>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</si>
  <si>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</si>
  <si>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</si>
  <si>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</si>
  <si>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</si>
  <si>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</si>
  <si>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</si>
  <si>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</si>
  <si>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</si>
  <si>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</si>
  <si>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</si>
  <si>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</si>
  <si>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</si>
  <si>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</si>
  <si>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</si>
  <si>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</si>
  <si>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</si>
  <si>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</si>
  <si>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</si>
  <si>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</si>
  <si>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</si>
  <si>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</si>
  <si>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</si>
  <si>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</si>
  <si>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</si>
  <si>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</si>
  <si>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</si>
  <si>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</si>
  <si>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</si>
  <si>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</si>
  <si>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</si>
  <si>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</si>
  <si>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</si>
  <si>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</si>
  <si>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</si>
  <si>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</si>
  <si>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</si>
  <si>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</si>
  <si>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</si>
  <si>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</si>
  <si>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</si>
  <si>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</si>
  <si>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</si>
  <si>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</si>
  <si>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</si>
  <si>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</si>
  <si>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</si>
  <si>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</si>
  <si>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</si>
  <si>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</si>
  <si>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</si>
  <si>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</si>
  <si>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</si>
  <si>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</si>
  <si>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</si>
  <si>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</si>
  <si>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</si>
  <si>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</si>
  <si>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</si>
  <si>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</si>
  <si>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</si>
  <si>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</si>
  <si>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</si>
  <si>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</si>
  <si>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</si>
  <si>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</si>
  <si>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</si>
  <si>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</si>
  <si>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</si>
  <si>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</si>
  <si>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</si>
  <si>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</si>
  <si>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</si>
  <si>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</si>
  <si>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</si>
  <si>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</si>
  <si>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</si>
  <si>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</si>
  <si>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</si>
  <si>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</si>
  <si>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</si>
  <si>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</si>
  <si>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</si>
  <si>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</si>
  <si>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</si>
  <si>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</si>
  <si>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</si>
  <si>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</si>
  <si>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</si>
  <si>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</si>
  <si>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</si>
  <si>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</si>
  <si>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</si>
  <si>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</si>
  <si>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</si>
  <si>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</si>
  <si>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</si>
  <si>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</si>
  <si>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</si>
  <si>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</si>
  <si>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</si>
  <si>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</si>
  <si>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</si>
  <si>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</si>
  <si>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</si>
  <si>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</si>
  <si>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</si>
  <si>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</si>
  <si>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</si>
  <si>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</si>
  <si>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</si>
  <si>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</si>
  <si>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</si>
  <si>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</si>
  <si>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</si>
  <si>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</si>
  <si>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</si>
  <si>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</si>
  <si>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</si>
  <si>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</si>
  <si>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</si>
  <si>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</si>
  <si>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</si>
  <si>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</si>
  <si>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</si>
  <si>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</si>
  <si>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</si>
  <si>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</si>
  <si>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</si>
  <si>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</si>
  <si>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</si>
  <si>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</si>
  <si>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</si>
  <si>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</si>
  <si>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</si>
  <si>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</si>
  <si>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</si>
  <si>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</si>
  <si>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</si>
  <si>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</si>
  <si>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</si>
  <si>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</si>
  <si>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</si>
  <si>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</si>
  <si>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</si>
  <si>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</si>
  <si>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</si>
  <si>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</si>
  <si>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</si>
  <si>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</si>
  <si>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</si>
  <si>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</si>
  <si>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</si>
  <si>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</si>
  <si>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</si>
  <si>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</si>
  <si>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</si>
  <si>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</si>
  <si>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</si>
  <si>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</si>
  <si>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</si>
  <si>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</si>
  <si>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</si>
  <si>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</si>
  <si>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</si>
  <si>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</si>
  <si>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</si>
  <si>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</si>
  <si>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</si>
  <si>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</si>
  <si>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</si>
  <si>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</si>
  <si>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</si>
  <si>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</si>
  <si>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</si>
  <si>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</si>
  <si>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</si>
  <si>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</si>
  <si>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</si>
  <si>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</si>
  <si>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</si>
  <si>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</si>
  <si>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</si>
  <si>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</si>
  <si>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</si>
  <si>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</si>
  <si>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</si>
  <si>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</si>
  <si>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</si>
  <si>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</si>
  <si>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</si>
  <si>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</si>
  <si>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</si>
  <si>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</si>
  <si>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</si>
  <si>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</si>
  <si>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</si>
  <si>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</si>
  <si>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</si>
  <si>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</si>
  <si>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</si>
  <si>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</si>
  <si>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</si>
  <si>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</si>
  <si>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</si>
  <si>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</si>
  <si>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</si>
  <si>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</si>
  <si>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</si>
  <si>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</si>
  <si>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</si>
  <si>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</si>
  <si>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</si>
  <si>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</si>
  <si>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</si>
  <si>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</si>
  <si>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</si>
  <si>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</si>
  <si>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</si>
  <si>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</si>
  <si>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</si>
  <si>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</si>
  <si>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</si>
  <si>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</si>
  <si>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</si>
  <si>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</si>
  <si>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</si>
  <si>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</si>
  <si>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</si>
  <si>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</si>
  <si>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</si>
  <si>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</si>
  <si>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</si>
  <si>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</si>
  <si>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</si>
  <si>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</si>
  <si>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</si>
  <si>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</si>
  <si>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</si>
  <si>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</si>
  <si>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</si>
  <si>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</si>
  <si>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</si>
  <si>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</si>
  <si>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</si>
  <si>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</si>
  <si>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</si>
  <si>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</si>
  <si>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</si>
  <si>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</si>
  <si>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</si>
  <si>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</si>
  <si>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</si>
  <si>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</si>
  <si>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</si>
  <si>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</si>
  <si>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</si>
  <si>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</si>
  <si>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</si>
  <si>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</si>
  <si>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</si>
  <si>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</si>
  <si>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</si>
  <si>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</si>
  <si>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</si>
  <si>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</si>
  <si>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</si>
  <si>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</si>
  <si>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</si>
  <si>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</si>
  <si>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</si>
  <si>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</si>
  <si>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</si>
  <si>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</si>
  <si>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</si>
  <si>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</si>
  <si>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</si>
  <si>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</si>
  <si>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</si>
  <si>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</si>
  <si>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</si>
  <si>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</si>
  <si>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</si>
  <si>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</si>
  <si>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</si>
  <si>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</si>
  <si>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</si>
  <si>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</si>
  <si>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</si>
  <si>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</si>
  <si>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</si>
  <si>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</si>
  <si>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</si>
  <si>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</si>
  <si>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</si>
  <si>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</si>
  <si>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</si>
  <si>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</si>
  <si>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</si>
  <si>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</si>
  <si>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</si>
  <si>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</si>
  <si>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</si>
  <si>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</si>
  <si>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</si>
  <si>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</si>
  <si>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</si>
  <si>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</si>
  <si>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</si>
  <si>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</si>
  <si>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</si>
  <si>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</si>
  <si>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</si>
  <si>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</si>
  <si>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</si>
  <si>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</si>
  <si>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</si>
  <si>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</si>
  <si>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</si>
  <si>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</si>
  <si>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</si>
  <si>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</si>
  <si>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</si>
  <si>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</si>
  <si>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</si>
  <si>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</si>
  <si>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</si>
  <si>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</si>
  <si>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</si>
  <si>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</si>
  <si>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</si>
  <si>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</si>
  <si>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</si>
  <si>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</si>
  <si>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</si>
  <si>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</si>
  <si>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</si>
  <si>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</si>
  <si>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</si>
  <si>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</si>
  <si>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</si>
  <si>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</si>
  <si>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</si>
  <si>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</si>
  <si>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</si>
  <si>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</si>
  <si>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</si>
  <si>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</si>
  <si>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</si>
  <si>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</si>
  <si>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</si>
  <si>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</si>
  <si>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</si>
  <si>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</si>
  <si>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</si>
  <si>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</si>
  <si>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</si>
  <si>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</si>
  <si>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</si>
  <si>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</si>
  <si>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</si>
  <si>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</si>
  <si>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</si>
  <si>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</si>
  <si>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</si>
  <si>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</si>
  <si>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</si>
  <si>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</si>
  <si>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</si>
  <si>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</si>
  <si>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</si>
  <si>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</si>
  <si>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</si>
  <si>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</si>
  <si>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</si>
  <si>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</si>
  <si>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</si>
  <si>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</si>
  <si>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</si>
  <si>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</si>
  <si>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</si>
  <si>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</si>
  <si>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</si>
  <si>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</si>
  <si>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</si>
  <si>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</si>
  <si>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</si>
  <si>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</si>
  <si>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</si>
  <si>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</si>
  <si>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</si>
  <si>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</si>
  <si>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</si>
  <si>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</si>
  <si>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</si>
  <si>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</si>
  <si>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</si>
  <si>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</si>
  <si>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</si>
  <si>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</si>
  <si>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</si>
  <si>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</si>
  <si>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</si>
  <si>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</si>
  <si>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</si>
  <si>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</si>
  <si>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</si>
  <si>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</si>
  <si>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</si>
  <si>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</si>
  <si>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</si>
  <si>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</si>
  <si>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</si>
  <si>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</si>
  <si>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</si>
  <si>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</si>
  <si>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</si>
  <si>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</si>
  <si>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</si>
  <si>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</si>
  <si>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</si>
  <si>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</si>
  <si>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</si>
  <si>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</si>
  <si>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</si>
  <si>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</si>
  <si>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</si>
  <si>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</si>
  <si>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</si>
  <si>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</si>
  <si>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</si>
  <si>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</si>
  <si>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</si>
  <si>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</si>
  <si>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</si>
  <si>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</si>
  <si>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</si>
  <si>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</si>
  <si>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</si>
  <si>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</si>
  <si>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</si>
  <si>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</si>
  <si>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</si>
  <si>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</si>
  <si>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</si>
  <si>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</si>
  <si>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</si>
  <si>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</si>
  <si>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</si>
  <si>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</si>
  <si>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</si>
  <si>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</si>
  <si>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</si>
  <si>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</si>
  <si>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</si>
  <si>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</si>
  <si>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</si>
  <si>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</si>
  <si>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</si>
  <si>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</si>
  <si>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</si>
  <si>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</si>
  <si>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</si>
  <si>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</si>
  <si>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</si>
  <si>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</si>
  <si>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</si>
  <si>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</si>
  <si>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</si>
  <si>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</si>
  <si>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</si>
  <si>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</si>
  <si>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</si>
  <si>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</si>
  <si>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</si>
  <si>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</si>
  <si>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</si>
  <si>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</si>
  <si>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</si>
  <si>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</si>
  <si>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</si>
  <si>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</si>
  <si>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</si>
  <si>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</si>
  <si>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</si>
  <si>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</si>
  <si>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</si>
  <si>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</si>
  <si>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</si>
  <si>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</si>
  <si>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</si>
  <si>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</si>
  <si>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</si>
  <si>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</si>
  <si>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</si>
  <si>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</si>
  <si>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</si>
  <si>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</si>
  <si>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</si>
  <si>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</si>
  <si>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</si>
  <si>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</si>
  <si>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</si>
  <si>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</si>
  <si>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</si>
  <si>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</si>
  <si>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</si>
  <si>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</si>
  <si>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</si>
  <si>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</si>
  <si>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</si>
  <si>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</si>
  <si>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</si>
  <si>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</si>
  <si>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</si>
  <si>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</si>
  <si>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</si>
  <si>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</si>
  <si>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</si>
  <si>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</si>
  <si>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</si>
  <si>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</si>
  <si>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</si>
  <si>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</si>
  <si>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</si>
  <si>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</si>
  <si>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</si>
  <si>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</si>
  <si>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</si>
  <si>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</si>
  <si>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</si>
  <si>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</si>
  <si>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</si>
  <si>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</si>
  <si>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</si>
  <si>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</si>
  <si>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</si>
  <si>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</si>
  <si>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</si>
  <si>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</si>
  <si>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</si>
  <si>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</si>
  <si>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</si>
  <si>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</si>
  <si>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</si>
  <si>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</si>
  <si>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</si>
  <si>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</si>
  <si>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</si>
  <si>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</si>
  <si>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</si>
  <si>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</si>
  <si>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</si>
  <si>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</si>
  <si>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</si>
  <si>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</si>
  <si>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</si>
  <si>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</si>
  <si>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</si>
  <si>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</si>
  <si>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</si>
  <si>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</si>
  <si>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</si>
  <si>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</si>
  <si>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</si>
  <si>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</si>
  <si>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</si>
  <si>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</si>
  <si>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</si>
  <si>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</si>
  <si>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</si>
  <si>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</si>
  <si>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</si>
  <si>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</si>
  <si>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</si>
  <si>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</si>
  <si>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</si>
  <si>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</si>
  <si>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</si>
  <si>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</si>
  <si>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</si>
  <si>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</si>
  <si>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</si>
  <si>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</si>
  <si>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</si>
  <si>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</si>
  <si>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</si>
  <si>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</si>
  <si>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</si>
  <si>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</si>
  <si>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</si>
  <si>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</si>
  <si>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</si>
  <si>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</si>
  <si>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</si>
  <si>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</si>
  <si>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</si>
  <si>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</si>
  <si>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</si>
  <si>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</si>
  <si>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</si>
  <si>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</si>
  <si>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</si>
  <si>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</si>
  <si>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</si>
  <si>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</si>
  <si>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</si>
  <si>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</si>
  <si>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</si>
  <si>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</si>
  <si>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</si>
  <si>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</si>
  <si>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</si>
  <si>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</si>
  <si>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</si>
  <si>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</si>
  <si>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</si>
  <si>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</si>
  <si>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</si>
  <si>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</si>
  <si>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</si>
  <si>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</si>
  <si>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</si>
  <si>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</si>
  <si>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</si>
  <si>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</si>
  <si>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</si>
  <si>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</si>
  <si>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</si>
  <si>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</si>
  <si>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</si>
  <si>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</si>
  <si>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</si>
  <si>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</si>
  <si>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</si>
  <si>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</si>
  <si>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</si>
  <si>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</si>
  <si>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</si>
  <si>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</si>
  <si>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</si>
  <si>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</si>
  <si>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</si>
  <si>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</si>
  <si>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</si>
  <si>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</si>
  <si>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</si>
  <si>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</si>
  <si>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</si>
  <si>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</si>
  <si>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</si>
  <si>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</si>
  <si>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</si>
  <si>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</si>
  <si>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</si>
  <si>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</si>
  <si>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</si>
  <si>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</si>
  <si>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</si>
  <si>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</si>
  <si>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</si>
  <si>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</si>
  <si>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</si>
  <si>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</si>
  <si>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</si>
  <si>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</si>
  <si>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</si>
  <si>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</si>
  <si>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</si>
  <si>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</si>
  <si>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</si>
  <si>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</si>
  <si>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</si>
  <si>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</si>
  <si>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</si>
  <si>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</si>
  <si>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</si>
  <si>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</si>
  <si>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</si>
  <si>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</si>
  <si>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</si>
  <si>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</si>
  <si>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</si>
  <si>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</si>
  <si>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</si>
  <si>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</si>
  <si>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</si>
  <si>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</si>
  <si>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</si>
  <si>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</si>
  <si>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</si>
  <si>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</si>
  <si>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</si>
  <si>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</si>
  <si>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</si>
  <si>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</si>
  <si>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</si>
  <si>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</si>
  <si>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</si>
  <si>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</si>
  <si>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</si>
  <si>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</si>
  <si>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</si>
  <si>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</si>
  <si>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</si>
  <si>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</si>
  <si>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</si>
  <si>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</si>
  <si>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</si>
  <si>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</si>
  <si>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</si>
  <si>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</si>
  <si>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</si>
  <si>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</si>
  <si>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</si>
  <si>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</si>
  <si>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</si>
  <si>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</si>
  <si>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</si>
  <si>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</si>
  <si>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</si>
  <si>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</si>
  <si>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</si>
  <si>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</si>
  <si>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</si>
  <si>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</si>
  <si>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</si>
  <si>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</si>
  <si>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</si>
  <si>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</si>
  <si>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</si>
  <si>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</si>
  <si>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</si>
  <si>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</si>
  <si>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</si>
  <si>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</si>
  <si>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</si>
  <si>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</si>
  <si>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</si>
  <si>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</si>
  <si>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</si>
  <si>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</si>
  <si>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</si>
  <si>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</si>
  <si>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</si>
  <si>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</si>
  <si>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</si>
  <si>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</si>
  <si>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</si>
  <si>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</si>
  <si>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</si>
  <si>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</si>
  <si>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</si>
  <si>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</si>
  <si>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</si>
  <si>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</si>
  <si>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</si>
  <si>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</si>
  <si>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</si>
  <si>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</si>
  <si>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</si>
  <si>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</si>
  <si>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</si>
  <si>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</si>
  <si>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</si>
  <si>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</si>
  <si>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</si>
  <si>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</si>
  <si>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</si>
  <si>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</si>
  <si>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</si>
  <si>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</si>
  <si>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</si>
  <si>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</si>
  <si>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</si>
  <si>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</si>
  <si>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</si>
  <si>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</si>
  <si>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</si>
  <si>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</si>
  <si>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</si>
  <si>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</si>
  <si>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</si>
  <si>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</si>
  <si>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</si>
  <si>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</si>
  <si>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</si>
  <si>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</si>
  <si>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</si>
  <si>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</si>
  <si>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</si>
  <si>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</si>
  <si>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</si>
  <si>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</si>
  <si>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</si>
  <si>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</si>
  <si>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</si>
  <si>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</si>
  <si>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</si>
  <si>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</si>
  <si>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</si>
  <si>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</si>
  <si>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</si>
  <si>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</si>
  <si>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</si>
  <si>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</si>
  <si>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</si>
  <si>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</si>
  <si>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</si>
  <si>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</si>
  <si>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</si>
  <si>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</si>
  <si>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</si>
  <si>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</si>
  <si>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</si>
  <si>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</si>
  <si>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</si>
  <si>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</si>
  <si>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</si>
  <si>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</si>
  <si>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</si>
  <si>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</si>
  <si>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</si>
  <si>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</si>
  <si>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</si>
  <si>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</si>
  <si>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</si>
  <si>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</si>
  <si>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</si>
  <si>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</si>
  <si>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</si>
  <si>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</si>
  <si>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</si>
  <si>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</si>
  <si>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</si>
  <si>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</si>
  <si>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</si>
  <si>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</si>
  <si>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</si>
  <si>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</si>
  <si>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</si>
  <si>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</si>
  <si>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</si>
  <si>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</si>
  <si>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</si>
  <si>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</si>
  <si>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</si>
  <si>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</si>
  <si>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</si>
  <si>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</si>
  <si>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</si>
  <si>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</si>
  <si>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</si>
  <si>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</si>
  <si>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</si>
  <si>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</si>
  <si>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</si>
  <si>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</si>
  <si>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</si>
  <si>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</si>
  <si>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</si>
  <si>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</si>
  <si>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</si>
  <si>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</si>
  <si>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</si>
  <si>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</si>
  <si>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</si>
  <si>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</si>
  <si>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</si>
  <si>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</si>
  <si>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</si>
  <si>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</si>
  <si>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</si>
  <si>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</si>
  <si>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</si>
  <si>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</si>
  <si>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</si>
  <si>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</si>
  <si>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</si>
  <si>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</si>
  <si>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</si>
  <si>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</si>
  <si>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</si>
  <si>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</si>
  <si>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</si>
  <si>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</si>
  <si>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</si>
  <si>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</si>
  <si>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</si>
  <si>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</si>
  <si>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</si>
  <si>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</si>
  <si>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</si>
  <si>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</si>
  <si>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</si>
  <si>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</si>
  <si>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</si>
  <si>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</si>
  <si>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</si>
  <si>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</si>
  <si>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</si>
  <si>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</si>
  <si>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</si>
  <si>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</si>
  <si>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</si>
  <si>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</si>
  <si>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</si>
  <si>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</si>
  <si>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</si>
  <si>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</si>
  <si>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</si>
  <si>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</si>
  <si>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</si>
  <si>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</si>
  <si>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</si>
  <si>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</si>
  <si>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</si>
  <si>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</si>
  <si>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</si>
  <si>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</si>
  <si>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</si>
  <si>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</si>
  <si>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</si>
  <si>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</si>
  <si>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</si>
  <si>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</si>
  <si>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</si>
  <si>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</si>
  <si>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</si>
  <si>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</si>
  <si>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</si>
  <si>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</si>
  <si>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</si>
  <si>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</si>
  <si>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</si>
  <si>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</si>
  <si>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</si>
  <si>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</si>
  <si>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</si>
  <si>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</si>
  <si>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</si>
  <si>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</si>
  <si>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</si>
  <si>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</si>
  <si>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</si>
  <si>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</si>
  <si>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</si>
  <si>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</si>
  <si>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</si>
  <si>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</si>
  <si>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</si>
  <si>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</si>
  <si>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</si>
  <si>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</si>
  <si>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</si>
  <si>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</si>
  <si>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</si>
  <si>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</si>
  <si>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</si>
  <si>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</si>
  <si>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</si>
  <si>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</si>
  <si>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</si>
  <si>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</si>
  <si>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</si>
  <si>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</si>
  <si>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</si>
  <si>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</si>
  <si>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</si>
  <si>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</si>
  <si>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</si>
  <si>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</si>
  <si>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</si>
  <si>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</si>
  <si>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</si>
  <si>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</si>
  <si>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</si>
  <si>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</si>
  <si>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</si>
  <si>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</si>
  <si>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</si>
  <si>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</si>
  <si>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</si>
  <si>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</si>
  <si>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</si>
  <si>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</si>
  <si>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</si>
  <si>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</si>
  <si>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</si>
  <si>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</si>
  <si>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</si>
  <si>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</si>
  <si>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</si>
  <si>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</si>
  <si>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</si>
  <si>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</si>
  <si>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</si>
  <si>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</si>
  <si>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</si>
  <si>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</si>
  <si>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</si>
  <si>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</si>
  <si>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</si>
  <si>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</si>
  <si>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</si>
  <si>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</si>
  <si>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</si>
  <si>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</si>
  <si>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</si>
  <si>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</si>
  <si>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</si>
  <si>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</si>
  <si>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</si>
  <si>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</si>
  <si>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</si>
  <si>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</si>
  <si>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</si>
  <si>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</si>
  <si>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</si>
  <si>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</si>
  <si>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</si>
  <si>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</si>
  <si>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</si>
  <si>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</si>
  <si>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</si>
  <si>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</si>
  <si>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</si>
  <si>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</si>
  <si>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</si>
  <si>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</si>
  <si>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</si>
  <si>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</si>
  <si>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</si>
  <si>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</si>
  <si>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</si>
  <si>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</si>
  <si>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</si>
  <si>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</si>
  <si>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</si>
  <si>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</si>
  <si>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</si>
  <si>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</si>
  <si>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</si>
  <si>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</si>
  <si>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</si>
  <si>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</si>
  <si>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</si>
  <si>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</si>
  <si>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</si>
  <si>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</si>
  <si>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</si>
  <si>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</si>
  <si>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</si>
  <si>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</si>
  <si>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</si>
  <si>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</si>
  <si>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</si>
  <si>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</si>
  <si>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</si>
  <si>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</si>
  <si>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</si>
  <si>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</si>
  <si>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</si>
  <si>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</si>
  <si>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</si>
  <si>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</si>
  <si>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</si>
  <si>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</si>
  <si>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</si>
  <si>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</si>
  <si>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</si>
  <si>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</si>
  <si>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</si>
  <si>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</si>
  <si>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</si>
  <si>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</si>
  <si>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</si>
  <si>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</si>
  <si>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</si>
  <si>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</si>
  <si>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</si>
  <si>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</si>
  <si>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</si>
  <si>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</si>
  <si>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</si>
  <si>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</si>
  <si>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</si>
  <si>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</si>
  <si>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</si>
  <si>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</si>
  <si>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</si>
  <si>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</si>
  <si>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</si>
  <si>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</si>
  <si>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</si>
  <si>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</si>
  <si>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</si>
  <si>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</si>
  <si>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</si>
  <si>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</si>
  <si>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</si>
  <si>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</si>
  <si>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</si>
  <si>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</si>
  <si>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</si>
  <si>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</si>
  <si>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</si>
  <si>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</si>
  <si>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</si>
  <si>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</si>
  <si>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</si>
  <si>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</si>
  <si>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</si>
  <si>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</si>
  <si>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</si>
  <si>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</si>
  <si>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</si>
  <si>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</si>
  <si>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</si>
  <si>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</si>
  <si>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</si>
  <si>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</si>
  <si>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</si>
  <si>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</si>
  <si>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</si>
  <si>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</si>
  <si>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</si>
  <si>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</si>
  <si>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</si>
  <si>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</si>
  <si>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</si>
  <si>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</si>
  <si>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</si>
  <si>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</si>
  <si>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</si>
  <si>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</si>
  <si>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</si>
  <si>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</si>
  <si>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</si>
  <si>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</si>
  <si>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</si>
  <si>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</si>
  <si>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</si>
  <si>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</si>
  <si>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</si>
  <si>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</si>
  <si>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</si>
  <si>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</si>
  <si>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</si>
  <si>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</si>
  <si>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</si>
  <si>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</si>
  <si>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</si>
  <si>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</si>
  <si>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</si>
  <si>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</si>
  <si>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</si>
  <si>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</si>
  <si>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</si>
  <si>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</si>
  <si>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</si>
  <si>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</si>
  <si>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</si>
  <si>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</si>
  <si>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</si>
  <si>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</si>
  <si>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</si>
  <si>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</si>
  <si>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</si>
  <si>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</si>
  <si>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</si>
  <si>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</si>
  <si>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</si>
  <si>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</si>
  <si>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</si>
  <si>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</si>
  <si>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</si>
  <si>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</si>
  <si>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</si>
  <si>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</si>
  <si>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</si>
  <si>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</si>
  <si>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</si>
  <si>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</si>
  <si>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</si>
  <si>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</si>
  <si>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</si>
  <si>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</si>
  <si>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</si>
  <si>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</si>
  <si>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</si>
  <si>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</si>
  <si>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</si>
  <si>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</si>
  <si>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</si>
  <si>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</si>
  <si>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</si>
  <si>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</si>
  <si>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</si>
  <si>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</si>
  <si>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</si>
  <si>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</si>
  <si>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</si>
  <si>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</si>
  <si>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</si>
  <si>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</si>
  <si>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</si>
  <si>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</si>
  <si>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</si>
  <si>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</si>
  <si>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</si>
  <si>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</si>
  <si>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</si>
  <si>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</si>
  <si>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</si>
  <si>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</si>
  <si>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</si>
  <si>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</si>
  <si>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</si>
  <si>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</si>
  <si>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</si>
  <si>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</si>
  <si>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</si>
  <si>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</si>
  <si>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</si>
  <si>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</si>
  <si>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</si>
  <si>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</si>
  <si>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</si>
  <si>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</si>
  <si>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</si>
  <si>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</si>
  <si>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</si>
  <si>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</si>
  <si>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</si>
  <si>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</si>
  <si>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</si>
  <si>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</si>
  <si>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</si>
  <si>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</si>
  <si>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</si>
  <si>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</si>
  <si>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</si>
  <si>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</si>
  <si>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</si>
  <si>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</si>
  <si>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</si>
  <si>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</si>
  <si>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</si>
  <si>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</si>
  <si>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</si>
  <si>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</si>
  <si>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</si>
  <si>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</si>
  <si>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</si>
  <si>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</si>
  <si>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</si>
  <si>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</si>
  <si>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</si>
  <si>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</si>
  <si>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</si>
  <si>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</si>
  <si>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</si>
  <si>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</si>
  <si>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</si>
  <si>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</si>
  <si>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</si>
  <si>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</si>
  <si>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</si>
  <si>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</si>
  <si>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</si>
  <si>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</si>
  <si>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</si>
  <si>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</si>
  <si>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</si>
  <si>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</si>
  <si>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</si>
  <si>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</si>
  <si>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</si>
  <si>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</si>
  <si>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</si>
  <si>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</si>
  <si>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</si>
  <si>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</si>
  <si>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</si>
  <si>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</si>
  <si>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</si>
  <si>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</si>
  <si>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</si>
  <si>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</si>
  <si>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</si>
  <si>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</si>
  <si>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</si>
  <si>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</si>
  <si>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</si>
  <si>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</si>
  <si>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</si>
  <si>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</si>
  <si>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</si>
  <si>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</si>
  <si>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</si>
  <si>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</si>
  <si>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</si>
  <si>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</si>
  <si>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</si>
  <si>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</si>
  <si>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</si>
  <si>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</si>
  <si>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</si>
  <si>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</si>
  <si>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</si>
  <si>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</si>
  <si>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</si>
  <si>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</si>
  <si>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</si>
  <si>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</si>
  <si>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</si>
  <si>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</si>
  <si>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</si>
  <si>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</si>
  <si>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</si>
  <si>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</si>
  <si>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</si>
  <si>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</si>
  <si>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</si>
  <si>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</si>
  <si>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</si>
  <si>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</si>
  <si>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</si>
  <si>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</si>
  <si>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</si>
  <si>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</si>
  <si>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</si>
  <si>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</si>
  <si>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</si>
  <si>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</si>
  <si>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</si>
  <si>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</si>
  <si>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</si>
  <si>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</si>
  <si>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</si>
  <si>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</si>
  <si>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</si>
  <si>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</si>
  <si>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</si>
  <si>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</si>
  <si>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</si>
  <si>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</si>
  <si>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</si>
  <si>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</si>
  <si>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</si>
  <si>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</si>
  <si>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</si>
  <si>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</si>
  <si>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</si>
  <si>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</si>
  <si>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</si>
  <si>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</si>
  <si>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</si>
  <si>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</si>
  <si>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</si>
  <si>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</si>
  <si>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</si>
  <si>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</si>
  <si>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</si>
  <si>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</si>
  <si>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</si>
  <si>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</si>
  <si>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</si>
  <si>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</si>
  <si>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</si>
  <si>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</si>
  <si>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</si>
  <si>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</si>
  <si>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</si>
  <si>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</si>
  <si>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</si>
  <si>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</si>
  <si>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</si>
  <si>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</si>
  <si>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</si>
  <si>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</si>
  <si>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</si>
  <si>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</si>
  <si>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</si>
  <si>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</si>
  <si>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</si>
  <si>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</si>
  <si>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</si>
  <si>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</si>
  <si>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</si>
  <si>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</si>
  <si>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</si>
  <si>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</si>
  <si>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</si>
  <si>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</si>
  <si>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</si>
  <si>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</si>
  <si>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</si>
  <si>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</si>
  <si>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</si>
  <si>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</si>
  <si>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</si>
  <si>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</si>
  <si>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</si>
  <si>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</si>
  <si>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</si>
  <si>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</si>
  <si>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</si>
  <si>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</si>
  <si>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</si>
  <si>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</si>
  <si>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</si>
  <si>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</si>
  <si>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</si>
  <si>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</si>
  <si>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</si>
  <si>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</si>
  <si>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</si>
  <si>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</si>
  <si>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</si>
  <si>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</si>
  <si>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</si>
  <si>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</si>
  <si>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</si>
  <si>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</si>
  <si>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</si>
  <si>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</si>
  <si>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</si>
  <si>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</si>
  <si>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</si>
  <si>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</si>
  <si>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</si>
  <si>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</si>
  <si>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</si>
  <si>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</si>
  <si>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</si>
  <si>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</si>
  <si>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</si>
  <si>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</si>
  <si>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</si>
  <si>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</si>
  <si>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</si>
  <si>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</si>
  <si>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</si>
  <si>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</si>
  <si>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</si>
  <si>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</si>
  <si>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</si>
  <si>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</si>
  <si>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</si>
  <si>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</si>
  <si>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</si>
  <si>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</si>
  <si>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</si>
  <si>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</si>
  <si>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</si>
  <si>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</si>
  <si>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</si>
  <si>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</si>
  <si>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</si>
  <si>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</si>
  <si>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</si>
  <si>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</si>
  <si>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</si>
  <si>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</si>
  <si>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</si>
  <si>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</si>
  <si>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</si>
  <si>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</si>
  <si>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</si>
  <si>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</si>
  <si>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</si>
  <si>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</si>
  <si>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</si>
  <si>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</si>
  <si>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</si>
  <si>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</si>
  <si>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</si>
  <si>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</si>
  <si>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</si>
  <si>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</si>
  <si>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</si>
  <si>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</si>
  <si>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</si>
  <si>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</si>
  <si>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</si>
  <si>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</si>
  <si>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</si>
  <si>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</si>
  <si>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</si>
  <si>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</si>
  <si>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</si>
  <si>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</si>
  <si>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</si>
  <si>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</si>
  <si>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</si>
  <si>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</si>
  <si>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</si>
  <si>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</si>
  <si>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</si>
  <si>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</si>
  <si>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</si>
  <si>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</si>
  <si>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</si>
  <si>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</si>
  <si>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</si>
  <si>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</si>
  <si>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</si>
  <si>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</si>
  <si>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</si>
  <si>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</si>
  <si>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</si>
  <si>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</si>
  <si>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</si>
  <si>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</si>
  <si>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</si>
  <si>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</si>
  <si>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</si>
  <si>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</si>
  <si>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</si>
  <si>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</si>
  <si>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</si>
  <si>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</si>
  <si>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</si>
  <si>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</si>
  <si>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</si>
  <si>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</si>
  <si>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</si>
  <si>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</si>
  <si>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</si>
  <si>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</si>
  <si>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</si>
  <si>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</si>
  <si>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</si>
  <si>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</si>
  <si>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</si>
  <si>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</si>
  <si>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</si>
  <si>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</si>
  <si>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</si>
  <si>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</si>
  <si>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</si>
  <si>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</si>
  <si>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</si>
  <si>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</si>
  <si>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</si>
  <si>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</si>
  <si>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</si>
  <si>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</si>
  <si>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</si>
  <si>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</si>
  <si>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</si>
  <si>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</si>
  <si>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</si>
  <si>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</si>
  <si>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</si>
  <si>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</si>
  <si>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</si>
  <si>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</si>
  <si>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</si>
  <si>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</si>
  <si>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</si>
  <si>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</si>
  <si>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</si>
  <si>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</si>
  <si>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</si>
  <si>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</si>
  <si>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</si>
  <si>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</si>
  <si>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</si>
  <si>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</si>
  <si>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</si>
  <si>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</si>
  <si>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</si>
  <si>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</si>
  <si>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</si>
  <si>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</si>
  <si>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</si>
  <si>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</si>
  <si>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</si>
  <si>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</si>
  <si>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</si>
  <si>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</si>
  <si>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</si>
  <si>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</si>
  <si>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</si>
  <si>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</si>
  <si>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</si>
  <si>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</si>
  <si>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</si>
  <si>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</si>
  <si>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</si>
  <si>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</si>
  <si>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</si>
  <si>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</si>
  <si>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</si>
  <si>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</si>
  <si>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</si>
  <si>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</si>
  <si>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</si>
  <si>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</si>
  <si>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</si>
  <si>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</si>
  <si>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</si>
  <si>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</si>
  <si>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</si>
  <si>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</si>
  <si>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</si>
  <si>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</si>
  <si>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</si>
  <si>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</si>
  <si>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</si>
  <si>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</si>
  <si>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</si>
  <si>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</si>
  <si>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</si>
  <si>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</si>
  <si>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</si>
  <si>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</si>
  <si>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</si>
  <si>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</si>
  <si>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</si>
  <si>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</si>
  <si>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</si>
  <si>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</si>
  <si>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</si>
  <si>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</si>
  <si>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</si>
  <si>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</si>
  <si>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</si>
  <si>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</si>
  <si>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</si>
  <si>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</si>
  <si>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</si>
  <si>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</si>
  <si>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</si>
  <si>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</si>
  <si>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</si>
  <si>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</si>
  <si>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</si>
  <si>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</si>
  <si>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</si>
  <si>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</si>
  <si>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</si>
  <si>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</si>
  <si>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</si>
  <si>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</si>
  <si>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</si>
  <si>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</si>
  <si>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</si>
  <si>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</si>
  <si>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</si>
  <si>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</si>
  <si>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</si>
  <si>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</si>
  <si>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</si>
  <si>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</si>
  <si>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</si>
  <si>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</si>
  <si>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</si>
  <si>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</si>
  <si>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</si>
  <si>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</si>
  <si>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</si>
  <si>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</si>
  <si>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</si>
  <si>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</si>
  <si>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</si>
  <si>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</si>
  <si>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</si>
  <si>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</si>
  <si>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</si>
  <si>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</si>
  <si>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</si>
  <si>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</si>
  <si>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</si>
  <si>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</si>
  <si>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</si>
  <si>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</si>
  <si>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</si>
  <si>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</si>
  <si>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</si>
  <si>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</si>
  <si>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</si>
  <si>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</si>
  <si>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</si>
  <si>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</si>
  <si>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</si>
  <si>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</si>
  <si>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</si>
  <si>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</si>
  <si>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</si>
  <si>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</si>
  <si>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</si>
  <si>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</si>
  <si>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</si>
  <si>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</si>
  <si>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</si>
  <si>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</si>
  <si>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</si>
  <si>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</si>
  <si>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</si>
  <si>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</si>
  <si>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</si>
  <si>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</si>
  <si>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</si>
  <si>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</si>
  <si>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</si>
  <si>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</si>
  <si>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</si>
  <si>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</si>
  <si>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</si>
  <si>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</si>
  <si>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</si>
  <si>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</si>
  <si>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</si>
  <si>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</si>
  <si>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</si>
  <si>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</si>
  <si>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</si>
  <si>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</si>
  <si>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</si>
  <si>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</si>
  <si>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</si>
  <si>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</si>
  <si>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</si>
  <si>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</si>
  <si>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</si>
  <si>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</si>
  <si>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</si>
  <si>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</si>
  <si>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</si>
  <si>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</si>
  <si>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</si>
  <si>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</si>
  <si>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</si>
  <si>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</si>
  <si>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</si>
  <si>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</si>
  <si>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</si>
  <si>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</si>
  <si>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</si>
  <si>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</si>
  <si>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</si>
  <si>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</si>
  <si>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</si>
  <si>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</si>
  <si>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</si>
  <si>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</si>
  <si>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</si>
  <si>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</si>
  <si>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</si>
  <si>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</si>
  <si>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</si>
  <si>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</si>
  <si>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</si>
  <si>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</si>
  <si>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</si>
  <si>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</si>
  <si>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</si>
  <si>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</si>
  <si>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</si>
  <si>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</si>
  <si>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</si>
  <si>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</si>
  <si>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</si>
  <si>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</si>
  <si>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</si>
  <si>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</si>
  <si>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</si>
  <si>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</si>
  <si>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</si>
  <si>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</si>
  <si>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</si>
  <si>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</si>
  <si>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</si>
  <si>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</si>
  <si>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</si>
  <si>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</si>
  <si>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</si>
  <si>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</si>
  <si>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</si>
  <si>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</si>
  <si>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</si>
  <si>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</si>
  <si>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</si>
  <si>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</si>
  <si>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</si>
  <si>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</si>
  <si>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</si>
  <si>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</si>
  <si>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</si>
  <si>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</si>
  <si>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</si>
  <si>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</si>
  <si>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</si>
  <si>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</si>
  <si>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</si>
  <si>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</si>
  <si>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</si>
  <si>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</si>
  <si>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</si>
  <si>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</si>
  <si>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</si>
  <si>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</si>
  <si>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</si>
  <si>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</si>
  <si>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</si>
  <si>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</si>
  <si>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</si>
  <si>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</si>
  <si>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</si>
  <si>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</si>
  <si>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</si>
  <si>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</si>
  <si>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</si>
  <si>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</si>
  <si>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</si>
  <si>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</si>
  <si>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</si>
  <si>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</si>
  <si>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</si>
  <si>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</si>
  <si>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</si>
  <si>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</si>
  <si>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</si>
  <si>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</si>
  <si>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</si>
  <si>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</si>
  <si>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</si>
  <si>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</si>
  <si>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</si>
  <si>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</si>
  <si>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</si>
  <si>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</si>
  <si>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</si>
  <si>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</si>
  <si>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</si>
  <si>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</si>
  <si>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</si>
  <si>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</si>
  <si>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</si>
  <si>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</si>
  <si>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</si>
  <si>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</si>
  <si>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</si>
  <si>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</si>
  <si>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</si>
  <si>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</si>
  <si>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</si>
  <si>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</si>
  <si>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</si>
  <si>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</si>
  <si>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</si>
  <si>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</si>
  <si>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</si>
  <si>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</si>
  <si>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</si>
  <si>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</si>
  <si>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</si>
  <si>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</si>
  <si>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</si>
  <si>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</si>
  <si>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</si>
  <si>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</si>
  <si>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</si>
  <si>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</si>
  <si>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</si>
  <si>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</si>
  <si>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</si>
  <si>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</si>
  <si>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</si>
  <si>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</si>
  <si>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</si>
  <si>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</si>
  <si>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</si>
  <si>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</si>
  <si>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</si>
  <si>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</si>
  <si>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</si>
  <si>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</si>
  <si>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</si>
  <si>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</si>
  <si>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</si>
  <si>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</si>
  <si>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</si>
  <si>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</si>
  <si>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</si>
  <si>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</si>
  <si>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</si>
  <si>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</si>
  <si>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</si>
  <si>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</si>
  <si>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</si>
  <si>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</si>
  <si>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</si>
  <si>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</si>
  <si>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</si>
  <si>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</si>
  <si>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</si>
  <si>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</si>
  <si>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</si>
  <si>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</si>
  <si>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</si>
  <si>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</si>
  <si>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</si>
  <si>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</si>
  <si>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</si>
  <si>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</si>
  <si>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</si>
  <si>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</si>
  <si>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</si>
  <si>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</si>
  <si>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</si>
  <si>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</si>
  <si>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</si>
  <si>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</si>
  <si>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</si>
  <si>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</si>
  <si>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</si>
  <si>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</si>
  <si>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</si>
  <si>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</si>
  <si>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</si>
  <si>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</si>
  <si>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</si>
  <si>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</si>
  <si>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</si>
  <si>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</si>
  <si>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</si>
  <si>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</si>
  <si>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</si>
  <si>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</si>
  <si>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</si>
  <si>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</si>
  <si>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</si>
  <si>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</si>
  <si>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</si>
  <si>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</si>
  <si>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</si>
  <si>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</si>
  <si>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</si>
  <si>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</si>
  <si>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</si>
  <si>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</si>
  <si>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</si>
  <si>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</si>
  <si>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</si>
  <si>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</si>
  <si>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</si>
  <si>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</si>
  <si>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</si>
  <si>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</si>
  <si>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</si>
  <si>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</si>
  <si>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</si>
  <si>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</si>
  <si>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</si>
  <si>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</si>
  <si>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</si>
  <si>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</si>
  <si>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</si>
  <si>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</si>
  <si>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</si>
  <si>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</si>
  <si>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</si>
  <si>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</si>
  <si>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</si>
  <si>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</si>
  <si>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</si>
  <si>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</si>
  <si>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</si>
  <si>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</si>
  <si>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</si>
  <si>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</si>
  <si>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</si>
  <si>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</si>
  <si>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</si>
  <si>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</si>
  <si>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</si>
  <si>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</si>
  <si>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</si>
  <si>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</si>
  <si>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</si>
  <si>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</si>
  <si>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</si>
  <si>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</si>
  <si>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</si>
  <si>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</si>
  <si>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</si>
  <si>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</si>
  <si>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</si>
  <si>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</si>
  <si>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</si>
  <si>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</si>
  <si>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</si>
  <si>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</si>
  <si>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</si>
  <si>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</si>
  <si>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</si>
  <si>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</si>
  <si>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</si>
  <si>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</si>
  <si>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</si>
  <si>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</si>
  <si>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</si>
  <si>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</si>
  <si>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</si>
  <si>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</si>
  <si>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</si>
  <si>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</si>
  <si>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</si>
  <si>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</si>
  <si>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</si>
  <si>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</si>
  <si>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</si>
  <si>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</si>
  <si>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</si>
  <si>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</si>
  <si>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</si>
  <si>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</si>
  <si>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</si>
  <si>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</si>
  <si>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</si>
  <si>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</si>
  <si>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</si>
  <si>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</si>
  <si>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</si>
  <si>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</si>
  <si>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</si>
  <si>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</si>
  <si>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</si>
  <si>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</si>
  <si>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</si>
  <si>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</si>
  <si>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</si>
  <si>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</si>
  <si>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</si>
  <si>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</si>
  <si>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</si>
  <si>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</si>
  <si>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</si>
  <si>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</si>
  <si>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</si>
  <si>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</si>
  <si>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</si>
  <si>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</si>
  <si>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</si>
  <si>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</si>
  <si>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</si>
  <si>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</si>
  <si>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</si>
  <si>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</si>
  <si>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</si>
  <si>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</si>
  <si>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</si>
  <si>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</si>
  <si>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</si>
  <si>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</si>
  <si>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</si>
  <si>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</si>
  <si>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</si>
  <si>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</si>
  <si>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</si>
  <si>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</si>
  <si>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</si>
  <si>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</si>
  <si>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</si>
  <si>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</si>
  <si>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</si>
  <si>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</si>
  <si>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</si>
  <si>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</si>
  <si>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</si>
  <si>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</si>
  <si>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</si>
  <si>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</si>
  <si>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</si>
  <si>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</si>
  <si>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</si>
  <si>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</si>
  <si>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</si>
  <si>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</si>
  <si>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</si>
  <si>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</si>
  <si>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</si>
  <si>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</si>
  <si>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</si>
  <si>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</si>
  <si>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</si>
  <si>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</si>
  <si>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</si>
  <si>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</si>
  <si>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</si>
  <si>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</si>
  <si>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</si>
  <si>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</si>
  <si>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</si>
  <si>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</si>
  <si>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</si>
  <si>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</si>
  <si>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</si>
  <si>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</si>
  <si>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</si>
  <si>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</si>
  <si>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</si>
  <si>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</si>
  <si>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</si>
  <si>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</si>
  <si>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</si>
  <si>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</si>
  <si>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</si>
  <si>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</si>
  <si>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</si>
  <si>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</si>
  <si>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</si>
  <si>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</si>
  <si>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</si>
  <si>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</si>
  <si>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</si>
  <si>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</si>
  <si>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</si>
  <si>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</si>
  <si>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</si>
  <si>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</si>
  <si>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</si>
  <si>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</si>
  <si>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</si>
  <si>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</si>
  <si>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</si>
  <si>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</si>
  <si>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</si>
  <si>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</si>
  <si>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</si>
  <si>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</si>
  <si>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</si>
  <si>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</si>
  <si>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</si>
  <si>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</si>
  <si>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</si>
  <si>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</si>
  <si>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</si>
  <si>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</si>
  <si>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</si>
  <si>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</si>
  <si>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</si>
  <si>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</si>
  <si>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</si>
  <si>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</si>
  <si>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</si>
  <si>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</si>
  <si>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</si>
  <si>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</si>
  <si>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</si>
  <si>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</si>
  <si>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</si>
  <si>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</si>
  <si>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</si>
  <si>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</si>
  <si>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</si>
  <si>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</si>
  <si>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</si>
  <si>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</si>
  <si>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</si>
  <si>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</si>
  <si>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</si>
  <si>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</si>
  <si>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</si>
  <si>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</si>
  <si>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</si>
  <si>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</si>
  <si>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</si>
  <si>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</si>
  <si>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</si>
  <si>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</si>
  <si>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</si>
  <si>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</si>
  <si>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</si>
  <si>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</si>
  <si>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</si>
  <si>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</si>
  <si>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</si>
  <si>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</si>
  <si>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</si>
  <si>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</si>
  <si>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</si>
  <si>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</si>
  <si>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</si>
  <si>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</si>
  <si>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</si>
  <si>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</si>
  <si>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</si>
  <si>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</si>
  <si>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</si>
  <si>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</si>
  <si>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</si>
  <si>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</si>
  <si>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</si>
  <si>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</si>
  <si>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</si>
  <si>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</si>
  <si>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</si>
  <si>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</si>
  <si>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</si>
  <si>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</si>
  <si>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</si>
  <si>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</si>
  <si>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</si>
  <si>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</si>
  <si>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</si>
  <si>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</si>
  <si>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</si>
  <si>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</si>
  <si>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</si>
  <si>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</si>
  <si>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</si>
  <si>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</si>
  <si>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</si>
  <si>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</si>
  <si>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</si>
  <si>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</si>
  <si>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</si>
  <si>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</si>
  <si>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</si>
  <si>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</si>
  <si>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</si>
  <si>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</si>
  <si>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</si>
  <si>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</si>
  <si>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</si>
  <si>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</si>
  <si>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</si>
  <si>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</si>
  <si>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</si>
  <si>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</si>
  <si>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</si>
  <si>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</si>
  <si>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</si>
  <si>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</si>
  <si>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</si>
  <si>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</si>
  <si>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</si>
  <si>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</si>
  <si>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</si>
  <si>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</si>
  <si>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</si>
  <si>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</si>
  <si>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</si>
  <si>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</si>
  <si>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</si>
  <si>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</si>
  <si>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</si>
  <si>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</si>
  <si>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</si>
  <si>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</si>
  <si>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</si>
  <si>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</si>
  <si>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</si>
  <si>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</si>
  <si>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</si>
  <si>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</si>
  <si>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</si>
  <si>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</si>
  <si>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</si>
  <si>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</si>
  <si>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</si>
  <si>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</si>
  <si>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</si>
  <si>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</si>
  <si>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</si>
  <si>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</si>
  <si>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</si>
  <si>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</si>
  <si>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</si>
  <si>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</si>
  <si>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</si>
  <si>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</si>
  <si>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</si>
  <si>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</si>
  <si>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</si>
  <si>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</si>
  <si>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</si>
  <si>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</si>
  <si>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</si>
  <si>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</si>
  <si>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</si>
  <si>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</si>
  <si>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</si>
  <si>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</si>
  <si>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</si>
  <si>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</si>
  <si>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</si>
  <si>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</si>
  <si>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</si>
  <si>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</si>
  <si>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</si>
  <si>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</si>
  <si>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</si>
  <si>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</si>
  <si>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</si>
  <si>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</si>
  <si>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</si>
  <si>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</si>
  <si>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</si>
  <si>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</si>
  <si>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</si>
  <si>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</si>
  <si>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</si>
  <si>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</si>
  <si>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</si>
  <si>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</si>
  <si>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</si>
  <si>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</si>
  <si>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</si>
  <si>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</si>
  <si>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</si>
  <si>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</si>
  <si>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</si>
  <si>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</si>
  <si>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</si>
  <si>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</si>
  <si>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</si>
  <si>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</si>
  <si>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</si>
  <si>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</si>
  <si>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</si>
  <si>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</si>
  <si>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</si>
  <si>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</si>
  <si>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</si>
  <si>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</si>
  <si>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</si>
  <si>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</si>
  <si>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</si>
  <si>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</si>
  <si>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</si>
  <si>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</si>
  <si>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</si>
  <si>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</si>
  <si>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</si>
  <si>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</si>
  <si>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</si>
  <si>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</si>
  <si>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</si>
  <si>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</si>
  <si>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</si>
  <si>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</si>
  <si>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</si>
  <si>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</si>
  <si>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</si>
  <si>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</si>
  <si>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</si>
  <si>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</si>
  <si>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</si>
  <si>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</si>
  <si>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</si>
  <si>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</si>
  <si>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</si>
  <si>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</si>
  <si>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</si>
  <si>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</si>
  <si>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</si>
  <si>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</si>
  <si>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</si>
  <si>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</si>
  <si>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</si>
  <si>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</si>
  <si>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</si>
  <si>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</si>
  <si>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</si>
  <si>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</si>
  <si>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</si>
  <si>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</si>
  <si>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</si>
  <si>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</si>
  <si>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</si>
  <si>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</si>
  <si>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</si>
  <si>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</si>
  <si>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</si>
  <si>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</si>
  <si>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</si>
  <si>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</si>
  <si>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</si>
  <si>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</si>
  <si>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</si>
  <si>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</si>
  <si>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</si>
  <si>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</si>
  <si>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</si>
  <si>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</si>
  <si>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</si>
  <si>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</si>
  <si>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</si>
  <si>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</si>
  <si>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</si>
  <si>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</si>
  <si>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</si>
  <si>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</si>
  <si>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</si>
  <si>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</si>
  <si>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</si>
  <si>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</si>
  <si>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</si>
  <si>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</si>
  <si>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</si>
  <si>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</si>
  <si>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</si>
  <si>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</si>
  <si>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</si>
  <si>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</si>
  <si>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</si>
  <si>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</si>
  <si>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</si>
  <si>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</si>
  <si>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</si>
  <si>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</si>
  <si>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</si>
  <si>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</si>
  <si>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</si>
  <si>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</si>
  <si>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</si>
  <si>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</si>
  <si>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</si>
  <si>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</si>
  <si>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</si>
  <si>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</si>
  <si>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</si>
  <si>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</si>
  <si>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</si>
  <si>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</si>
  <si>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</si>
  <si>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</si>
  <si>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</si>
  <si>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</si>
  <si>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</si>
  <si>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</si>
  <si>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</si>
  <si>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</si>
  <si>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</si>
  <si>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</si>
  <si>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</si>
  <si>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</si>
  <si>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</si>
  <si>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</si>
  <si>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</si>
  <si>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</si>
  <si>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</si>
  <si>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</si>
  <si>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</si>
  <si>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</si>
  <si>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</si>
  <si>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</si>
  <si>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</si>
  <si>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</si>
  <si>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</si>
  <si>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</si>
  <si>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</si>
  <si>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</si>
  <si>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</si>
  <si>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</si>
  <si>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</si>
  <si>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</si>
  <si>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</si>
  <si>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</si>
  <si>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</si>
  <si>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</si>
  <si>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</si>
  <si>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</si>
  <si>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</si>
  <si>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</si>
  <si>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</si>
  <si>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</si>
  <si>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</si>
  <si>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</si>
  <si>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</si>
  <si>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</si>
  <si>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</si>
  <si>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</si>
  <si>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</si>
  <si>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</si>
  <si>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</si>
  <si>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</si>
  <si>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</si>
  <si>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</si>
  <si>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</si>
  <si>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</si>
  <si>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</si>
  <si>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</si>
  <si>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</si>
  <si>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</si>
  <si>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</si>
  <si>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</si>
  <si>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</si>
  <si>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</si>
  <si>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</si>
  <si>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</si>
  <si>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</si>
  <si>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</si>
  <si>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</si>
  <si>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</si>
  <si>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</si>
  <si>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</si>
  <si>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</si>
  <si>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</si>
  <si>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</si>
  <si>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</si>
  <si>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</si>
  <si>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</si>
  <si>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</si>
  <si>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</si>
  <si>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</si>
  <si>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</si>
  <si>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</si>
  <si>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</si>
  <si>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</si>
  <si>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</si>
  <si>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</si>
  <si>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</si>
  <si>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</si>
  <si>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</si>
  <si>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</si>
  <si>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</si>
  <si>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</si>
  <si>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</si>
  <si>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</si>
  <si>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</si>
  <si>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</si>
  <si>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</si>
  <si>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</si>
  <si>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</si>
  <si>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</si>
  <si>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</si>
  <si>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</si>
  <si>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</si>
  <si>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</si>
  <si>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</si>
  <si>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</si>
  <si>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</si>
  <si>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</si>
  <si>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</si>
  <si>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</si>
  <si>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</si>
  <si>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</si>
  <si>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</si>
  <si>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</si>
  <si>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</si>
  <si>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</si>
  <si>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</si>
  <si>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</si>
  <si>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</si>
  <si>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</si>
  <si>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</si>
  <si>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</si>
  <si>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</si>
  <si>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</si>
  <si>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</si>
  <si>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</si>
  <si>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</si>
  <si>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</si>
  <si>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</si>
  <si>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</si>
  <si>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</si>
  <si>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</si>
  <si>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</si>
  <si>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</si>
  <si>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</si>
  <si>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</si>
  <si>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</si>
  <si>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</si>
  <si>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</si>
  <si>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</si>
  <si>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</si>
  <si>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</si>
  <si>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</si>
  <si>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</si>
  <si>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</si>
  <si>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</si>
  <si>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</si>
  <si>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</si>
  <si>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</si>
  <si>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</si>
  <si>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</si>
  <si>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</si>
  <si>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</si>
  <si>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</si>
  <si>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</si>
  <si>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</si>
  <si>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</si>
  <si>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</si>
  <si>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</si>
  <si>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</si>
  <si>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</si>
  <si>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</si>
  <si>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</si>
  <si>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</si>
  <si>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</si>
  <si>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</si>
  <si>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</si>
  <si>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</si>
  <si>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</si>
  <si>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</si>
  <si>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</si>
  <si>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</si>
  <si>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</si>
  <si>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</si>
  <si>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</si>
  <si>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</si>
  <si>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</si>
  <si>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</si>
  <si>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</si>
  <si>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</si>
  <si>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</si>
  <si>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</si>
  <si>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</si>
  <si>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</si>
  <si>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</si>
  <si>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</si>
  <si>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</si>
  <si>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</si>
  <si>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</si>
  <si>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</si>
  <si>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</si>
  <si>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</si>
  <si>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</si>
  <si>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</si>
  <si>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</si>
  <si>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</si>
  <si>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</si>
  <si>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</si>
  <si>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</si>
  <si>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</si>
  <si>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</si>
  <si>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</si>
  <si>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</si>
  <si>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</si>
  <si>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</si>
  <si>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</si>
  <si>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</si>
  <si>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</si>
  <si>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</si>
  <si>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</si>
  <si>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</si>
  <si>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</si>
  <si>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</si>
  <si>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</si>
  <si>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</si>
  <si>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</si>
  <si>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</si>
  <si>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</si>
  <si>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</si>
  <si>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</si>
  <si>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</si>
  <si>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</si>
  <si>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</si>
  <si>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</si>
  <si>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</si>
  <si>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</si>
  <si>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</si>
  <si>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</si>
  <si>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</si>
  <si>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</si>
  <si>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</si>
  <si>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</si>
  <si>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</si>
  <si>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</si>
  <si>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</si>
  <si>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</si>
  <si>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</si>
  <si>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</si>
  <si>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</si>
  <si>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</si>
  <si>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</si>
  <si>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</si>
  <si>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</si>
  <si>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</si>
  <si>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</si>
  <si>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</si>
  <si>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</si>
  <si>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</si>
  <si>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</si>
  <si>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</si>
  <si>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</si>
  <si>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</si>
  <si>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</si>
  <si>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</si>
  <si>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</si>
  <si>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</si>
  <si>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</si>
  <si>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</si>
  <si>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</si>
  <si>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</si>
  <si>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</si>
  <si>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</si>
  <si>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</si>
  <si>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</si>
  <si>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</si>
  <si>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</si>
  <si>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</si>
  <si>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</si>
  <si>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</si>
  <si>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</si>
  <si>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</si>
  <si>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</si>
  <si>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</si>
  <si>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</si>
  <si>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</si>
  <si>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</si>
  <si>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</si>
  <si>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</si>
  <si>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</si>
  <si>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</si>
  <si>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</si>
  <si>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</si>
  <si>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</si>
  <si>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</si>
  <si>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</si>
  <si>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</si>
  <si>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</si>
  <si>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</si>
  <si>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</si>
  <si>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</si>
  <si>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</si>
  <si>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</si>
  <si>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</si>
  <si>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</si>
  <si>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</si>
  <si>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</si>
  <si>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</si>
  <si>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</si>
  <si>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</si>
  <si>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</si>
  <si>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</si>
  <si>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</si>
  <si>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</si>
  <si>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</si>
  <si>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</si>
  <si>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</si>
  <si>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</si>
  <si>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</si>
  <si>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</si>
  <si>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</si>
  <si>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</si>
  <si>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</si>
  <si>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</si>
  <si>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</si>
  <si>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</si>
  <si>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</si>
  <si>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</si>
  <si>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</si>
  <si>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</si>
  <si>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</si>
  <si>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</si>
  <si>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</si>
  <si>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</si>
  <si>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</si>
  <si>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</si>
  <si>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</si>
  <si>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</si>
  <si>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</si>
  <si>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</si>
  <si>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</si>
  <si>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</si>
  <si>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</si>
  <si>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</si>
  <si>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</si>
  <si>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</si>
  <si>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</si>
  <si>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</si>
  <si>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</si>
  <si>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</si>
  <si>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</si>
  <si>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</si>
  <si>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</si>
  <si>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</si>
  <si>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</si>
  <si>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</si>
  <si>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</si>
  <si>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</si>
  <si>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</si>
  <si>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</si>
  <si>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</si>
  <si>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</si>
  <si>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</si>
  <si>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</si>
  <si>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</si>
  <si>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</si>
  <si>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</si>
  <si>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</si>
  <si>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</si>
  <si>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</si>
  <si>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</si>
  <si>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</si>
  <si>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</si>
  <si>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</si>
  <si>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</si>
  <si>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</si>
  <si>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</si>
  <si>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</si>
  <si>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</si>
  <si>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</si>
  <si>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</si>
  <si>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</si>
  <si>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</si>
  <si>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</si>
  <si>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</si>
  <si>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</si>
  <si>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</si>
  <si>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</si>
  <si>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</si>
  <si>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</si>
  <si>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</si>
  <si>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</si>
  <si>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</si>
  <si>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</si>
  <si>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</si>
  <si>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</si>
  <si>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</si>
  <si>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</si>
  <si>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</si>
  <si>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</si>
  <si>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</si>
  <si>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</si>
  <si>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</si>
  <si>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</si>
  <si>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</si>
  <si>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</si>
  <si>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</si>
  <si>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</si>
  <si>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</si>
  <si>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</si>
  <si>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</si>
  <si>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</si>
  <si>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</si>
  <si>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</si>
  <si>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</si>
  <si>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</si>
  <si>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</si>
  <si>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</si>
  <si>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</si>
  <si>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</si>
  <si>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</si>
  <si>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</si>
  <si>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</si>
  <si>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</si>
  <si>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</si>
  <si>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</si>
  <si>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</si>
  <si>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</si>
  <si>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</si>
  <si>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</si>
  <si>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</si>
  <si>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</si>
  <si>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</si>
  <si>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</si>
  <si>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</si>
  <si>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</si>
  <si>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</si>
  <si>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</si>
  <si>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</si>
  <si>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</si>
  <si>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</si>
  <si>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</si>
  <si>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</si>
  <si>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</si>
  <si>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</si>
  <si>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</si>
  <si>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</si>
  <si>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</si>
  <si>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</si>
  <si>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</si>
  <si>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</si>
  <si>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</si>
  <si>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</si>
  <si>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</si>
  <si>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</si>
  <si>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</si>
  <si>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</si>
  <si>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</si>
  <si>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</si>
  <si>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</si>
  <si>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</si>
  <si>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</si>
  <si>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</si>
  <si>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</si>
  <si>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</si>
  <si>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</si>
  <si>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</si>
  <si>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</si>
  <si>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</si>
  <si>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</si>
  <si>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</si>
  <si>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</si>
  <si>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</si>
  <si>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</si>
  <si>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</si>
  <si>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</si>
  <si>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</si>
  <si>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</si>
  <si>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</si>
  <si>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</si>
  <si>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</si>
  <si>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</si>
  <si>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</si>
  <si>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</si>
  <si>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</si>
  <si>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</si>
  <si>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</si>
  <si>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</si>
  <si>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</si>
  <si>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</si>
  <si>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</si>
  <si>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</si>
  <si>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</si>
  <si>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</si>
  <si>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</si>
  <si>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</si>
  <si>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</si>
  <si>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</si>
  <si>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</si>
  <si>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</si>
  <si>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</si>
  <si>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</si>
  <si>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</si>
  <si>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</si>
  <si>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</si>
  <si>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</si>
  <si>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</si>
  <si>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</si>
  <si>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</si>
  <si>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</si>
  <si>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</si>
  <si>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</si>
  <si>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</si>
  <si>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</si>
  <si>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</si>
  <si>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</si>
  <si>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</si>
  <si>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</si>
  <si>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</si>
  <si>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</si>
  <si>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</si>
  <si>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</si>
  <si>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</si>
  <si>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</si>
  <si>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</si>
  <si>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</si>
  <si>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</si>
  <si>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</si>
  <si>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</si>
  <si>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</si>
  <si>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</si>
  <si>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</si>
  <si>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</si>
  <si>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</si>
  <si>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</si>
  <si>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</si>
  <si>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</si>
  <si>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</si>
  <si>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</si>
  <si>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</si>
  <si>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</si>
  <si>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</si>
  <si>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</si>
  <si>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</si>
  <si>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</si>
  <si>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</si>
  <si>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</si>
  <si>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</si>
  <si>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</si>
  <si>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</si>
  <si>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</si>
  <si>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</si>
  <si>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</si>
  <si>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</si>
  <si>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</si>
  <si>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</si>
  <si>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</si>
  <si>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</si>
  <si>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</si>
  <si>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</si>
  <si>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</si>
  <si>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</si>
  <si>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</si>
  <si>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</si>
  <si>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</si>
  <si>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</si>
  <si>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</si>
  <si>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</si>
  <si>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</si>
  <si>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</si>
  <si>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</si>
  <si>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</si>
  <si>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</si>
  <si>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</si>
  <si>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</si>
  <si>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</si>
  <si>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</si>
  <si>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</si>
  <si>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</si>
  <si>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</si>
  <si>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</si>
  <si>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</si>
  <si>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</si>
  <si>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</si>
  <si>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</si>
  <si>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</si>
  <si>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</si>
  <si>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</si>
  <si>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</si>
  <si>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</si>
  <si>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</si>
  <si>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</si>
  <si>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</si>
  <si>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</si>
  <si>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</si>
  <si>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</si>
  <si>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</si>
  <si>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</si>
  <si>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</si>
  <si>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</si>
  <si>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</si>
  <si>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</si>
  <si>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</si>
  <si>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</si>
  <si>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</si>
  <si>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</si>
  <si>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</si>
  <si>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</si>
  <si>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</si>
  <si>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</si>
  <si>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</si>
  <si>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</si>
  <si>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</si>
  <si>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</si>
  <si>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</si>
  <si>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</si>
  <si>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</si>
  <si>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</si>
  <si>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</si>
  <si>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</si>
  <si>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</si>
  <si>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</si>
  <si>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</si>
  <si>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</si>
  <si>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</si>
  <si>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</si>
  <si>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</si>
  <si>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</si>
  <si>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</si>
  <si>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</si>
  <si>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</si>
  <si>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</si>
  <si>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</si>
  <si>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</si>
  <si>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</si>
  <si>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</si>
  <si>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</si>
  <si>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</si>
  <si>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</si>
  <si>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</si>
  <si>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</si>
  <si>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</si>
  <si>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</si>
  <si>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</si>
  <si>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</si>
  <si>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</si>
  <si>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</si>
  <si>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</si>
  <si>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</si>
  <si>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</si>
  <si>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</si>
  <si>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</si>
  <si>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</si>
  <si>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</si>
  <si>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</si>
  <si>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</si>
  <si>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</si>
  <si>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</si>
  <si>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</si>
  <si>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</si>
  <si>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</si>
  <si>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</si>
  <si>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</si>
  <si>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</si>
  <si>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</si>
  <si>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</si>
  <si>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</si>
  <si>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</si>
  <si>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</si>
  <si>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</si>
  <si>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</si>
  <si>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</si>
  <si>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</si>
  <si>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</si>
  <si>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</si>
  <si>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</si>
  <si>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</si>
  <si>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</si>
  <si>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</si>
  <si>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</si>
  <si>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</si>
  <si>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</si>
  <si>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</si>
  <si>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</si>
  <si>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</si>
  <si>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</si>
  <si>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</si>
  <si>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</si>
  <si>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</si>
  <si>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</si>
  <si>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</si>
  <si>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</si>
  <si>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</si>
  <si>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</si>
  <si>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</si>
  <si>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</si>
  <si>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</si>
  <si>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</si>
  <si>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</si>
  <si>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</si>
  <si>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</si>
  <si>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</si>
  <si>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</si>
  <si>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</si>
  <si>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</si>
  <si>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</si>
  <si>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</si>
  <si>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</si>
  <si>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</si>
  <si>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</si>
  <si>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</si>
  <si>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</si>
  <si>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</si>
  <si>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</si>
  <si>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</si>
  <si>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</si>
  <si>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</si>
  <si>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</si>
  <si>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</si>
  <si>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</si>
  <si>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</si>
  <si>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</si>
  <si>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</si>
  <si>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</si>
  <si>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</si>
  <si>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</si>
  <si>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</si>
  <si>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</si>
  <si>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</si>
  <si>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</si>
  <si>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</si>
  <si>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</si>
  <si>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</si>
  <si>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</si>
  <si>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</si>
  <si>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</si>
  <si>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</si>
  <si>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</si>
  <si>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</si>
  <si>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</si>
  <si>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</si>
  <si>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</si>
  <si>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</si>
  <si>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</si>
  <si>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</si>
  <si>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</si>
  <si>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</si>
  <si>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</si>
  <si>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</si>
  <si>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</si>
  <si>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</si>
  <si>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</si>
  <si>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</si>
  <si>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</si>
  <si>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</si>
  <si>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</si>
  <si>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</si>
  <si>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</si>
  <si>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</si>
  <si>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</si>
  <si>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</si>
  <si>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</si>
  <si>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</si>
  <si>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</si>
  <si>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</si>
  <si>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</si>
  <si>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</si>
  <si>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</si>
  <si>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</si>
  <si>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</si>
  <si>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</si>
  <si>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</si>
  <si>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</si>
  <si>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</si>
  <si>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</si>
  <si>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</si>
  <si>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</si>
  <si>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</si>
  <si>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</si>
  <si>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</si>
  <si>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</si>
  <si>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</si>
  <si>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</si>
  <si>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</si>
  <si>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</si>
  <si>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</si>
  <si>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</si>
  <si>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</si>
  <si>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</si>
  <si>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</si>
  <si>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</si>
  <si>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</si>
  <si>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</si>
  <si>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</si>
  <si>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</si>
  <si>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</si>
  <si>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</si>
  <si>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</si>
  <si>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</si>
  <si>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</si>
  <si>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</si>
  <si>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</si>
  <si>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</si>
  <si>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</si>
  <si>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</si>
  <si>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</si>
  <si>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</si>
  <si>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</si>
  <si>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</si>
  <si>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</si>
  <si>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</si>
  <si>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</si>
  <si>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</si>
  <si>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</si>
  <si>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</si>
  <si>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</si>
  <si>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</si>
  <si>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</si>
  <si>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</si>
  <si>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</si>
  <si>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</si>
  <si>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</si>
  <si>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</si>
  <si>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</si>
  <si>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</si>
  <si>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</si>
  <si>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</si>
  <si>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</si>
  <si>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</si>
  <si>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</si>
  <si>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</si>
  <si>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</si>
  <si>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</si>
  <si>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</si>
  <si>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</si>
  <si>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</si>
  <si>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</si>
  <si>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</si>
  <si>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</si>
  <si>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</si>
  <si>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</si>
  <si>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</si>
  <si>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</si>
  <si>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</si>
  <si>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</si>
  <si>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</si>
  <si>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</si>
  <si>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</si>
  <si>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</si>
  <si>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</si>
  <si>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</si>
  <si>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</si>
  <si>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</si>
  <si>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</si>
  <si>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</si>
  <si>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</si>
  <si>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</si>
  <si>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</si>
  <si>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</si>
  <si>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</si>
  <si>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</si>
  <si>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</si>
  <si>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</si>
  <si>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</si>
  <si>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</si>
  <si>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</si>
  <si>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</si>
  <si>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</si>
  <si>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</si>
  <si>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</si>
  <si>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</si>
  <si>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</si>
  <si>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</si>
  <si>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</si>
  <si>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</si>
  <si>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</si>
  <si>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</si>
  <si>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</si>
  <si>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</si>
  <si>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</si>
  <si>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</si>
  <si>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</si>
  <si>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</si>
  <si>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</si>
  <si>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</si>
  <si>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</si>
  <si>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</si>
  <si>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</si>
  <si>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</si>
  <si>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</si>
  <si>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</si>
  <si>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</si>
  <si>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</si>
  <si>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</si>
  <si>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</si>
  <si>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</si>
  <si>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</si>
  <si>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</si>
  <si>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</si>
  <si>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</si>
  <si>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</si>
  <si>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</si>
  <si>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</si>
  <si>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</si>
  <si>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</si>
  <si>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</si>
  <si>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</si>
  <si>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</si>
  <si>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</si>
  <si>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</si>
  <si>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</si>
  <si>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</si>
  <si>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</si>
  <si>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</si>
  <si>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</si>
  <si>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</si>
  <si>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</si>
  <si>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</si>
  <si>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</si>
  <si>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</si>
  <si>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</si>
  <si>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</si>
  <si>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</si>
  <si>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</si>
  <si>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</si>
  <si>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</si>
  <si>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</si>
  <si>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</si>
  <si>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</si>
  <si>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</si>
  <si>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</si>
  <si>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</si>
  <si>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</si>
  <si>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</si>
  <si>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</si>
  <si>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</si>
  <si>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</si>
  <si>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</si>
  <si>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</si>
  <si>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</si>
  <si>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</si>
  <si>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</si>
  <si>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</si>
  <si>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</si>
  <si>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</si>
  <si>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</si>
  <si>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</si>
  <si>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</si>
  <si>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</si>
  <si>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</si>
  <si>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</si>
  <si>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</si>
  <si>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</si>
  <si>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</si>
  <si>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</si>
  <si>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</si>
  <si>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</si>
  <si>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</si>
  <si>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</si>
  <si>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</si>
  <si>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</si>
  <si>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</si>
  <si>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</si>
  <si>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</si>
  <si>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</si>
  <si>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</si>
  <si>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</si>
  <si>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</si>
  <si>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</si>
  <si>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</si>
  <si>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</si>
  <si>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</si>
  <si>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</si>
  <si>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</si>
  <si>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</si>
  <si>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</si>
  <si>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</si>
  <si>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</si>
  <si>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</si>
  <si>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</si>
  <si>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</si>
  <si>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</si>
  <si>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</si>
  <si>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</si>
  <si>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</si>
  <si>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</si>
  <si>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</si>
  <si>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</si>
  <si>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</si>
  <si>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</si>
  <si>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</si>
  <si>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</si>
  <si>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</si>
  <si>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</si>
  <si>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</si>
  <si>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</si>
  <si>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</si>
  <si>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</si>
  <si>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</si>
  <si>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</si>
  <si>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</si>
  <si>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</si>
  <si>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</si>
  <si>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</si>
  <si>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</si>
  <si>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</si>
  <si>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</si>
  <si>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</si>
  <si>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</si>
  <si>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</si>
  <si>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</si>
  <si>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</si>
  <si>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</si>
  <si>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</si>
  <si>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</si>
  <si>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</si>
  <si>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</si>
  <si>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</si>
  <si>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</si>
  <si>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</si>
  <si>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</si>
  <si>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</si>
  <si>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</si>
  <si>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</si>
  <si>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</si>
  <si>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</si>
  <si>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</si>
  <si>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</si>
  <si>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</si>
  <si>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</si>
  <si>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</si>
  <si>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</si>
  <si>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</si>
  <si>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</si>
  <si>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</si>
  <si>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</si>
  <si>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</si>
  <si>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</si>
  <si>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</si>
  <si>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</si>
  <si>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</si>
  <si>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</si>
  <si>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</si>
  <si>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</si>
  <si>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</si>
  <si>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</si>
  <si>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</si>
  <si>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</si>
  <si>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</si>
  <si>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</si>
  <si>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</si>
  <si>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</si>
  <si>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</si>
  <si>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</si>
  <si>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</si>
  <si>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</si>
  <si>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</si>
  <si>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</si>
  <si>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</si>
  <si>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</si>
  <si>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</si>
  <si>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</si>
  <si>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</si>
  <si>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</si>
  <si>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</si>
  <si>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</si>
  <si>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</si>
  <si>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</si>
  <si>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</si>
  <si>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</si>
  <si>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</si>
  <si>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</si>
  <si>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</si>
  <si>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</si>
  <si>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</si>
  <si>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</si>
  <si>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</si>
  <si>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</si>
  <si>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</si>
  <si>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</si>
  <si>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</si>
  <si>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</si>
  <si>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</si>
  <si>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</si>
  <si>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</si>
  <si>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</si>
  <si>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</si>
  <si>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</si>
  <si>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</si>
  <si>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</si>
  <si>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</si>
  <si>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</si>
  <si>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</si>
  <si>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</si>
  <si>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</si>
  <si>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</si>
  <si>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</si>
  <si>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</si>
  <si>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</si>
  <si>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</si>
  <si>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</si>
  <si>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</si>
  <si>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</si>
  <si>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</si>
  <si>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</si>
  <si>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</si>
  <si>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</si>
  <si>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</si>
  <si>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</si>
  <si>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</si>
  <si>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</si>
  <si>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</si>
  <si>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</si>
  <si>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</si>
  <si>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</si>
  <si>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</si>
  <si>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</si>
  <si>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</si>
  <si>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</si>
  <si>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</si>
  <si>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</si>
  <si>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</si>
  <si>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</si>
  <si>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</si>
  <si>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</si>
  <si>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</si>
  <si>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</si>
  <si>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</si>
  <si>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</si>
  <si>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</si>
  <si>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</si>
  <si>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</si>
  <si>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</si>
  <si>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</si>
  <si>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</si>
  <si>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</si>
  <si>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</si>
  <si>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</si>
  <si>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</si>
  <si>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</si>
  <si>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</si>
  <si>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</si>
  <si>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</si>
  <si>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</si>
  <si>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</si>
  <si>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</si>
  <si>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</si>
  <si>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</si>
  <si>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</si>
  <si>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</si>
  <si>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</si>
  <si>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</si>
  <si>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</si>
  <si>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</si>
  <si>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</si>
  <si>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</si>
  <si>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</si>
  <si>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</si>
  <si>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</si>
  <si>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</si>
  <si>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</si>
  <si>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</si>
  <si>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</si>
  <si>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</si>
  <si>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</si>
  <si>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</si>
  <si>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</si>
  <si>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</si>
  <si>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</si>
  <si>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</si>
  <si>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</si>
  <si>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</si>
  <si>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</si>
  <si>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</si>
  <si>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</si>
  <si>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</si>
  <si>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</si>
  <si>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</si>
  <si>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</si>
  <si>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</si>
  <si>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</si>
  <si>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</si>
  <si>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</si>
  <si>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</si>
  <si>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</si>
  <si>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</si>
  <si>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</si>
  <si>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</si>
  <si>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</si>
  <si>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</si>
  <si>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</si>
  <si>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</si>
  <si>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</si>
  <si>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</si>
  <si>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</si>
  <si>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</si>
  <si>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</si>
  <si>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</si>
  <si>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</si>
  <si>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</si>
  <si>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</si>
  <si>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</si>
  <si>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</si>
  <si>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</si>
  <si>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</si>
  <si>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</si>
  <si>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</si>
  <si>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</si>
  <si>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</si>
  <si>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</si>
  <si>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</si>
  <si>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</si>
  <si>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</si>
  <si>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</si>
  <si>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</si>
  <si>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</si>
  <si>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</si>
  <si>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</si>
  <si>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</si>
  <si>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</si>
  <si>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</si>
  <si>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</si>
  <si>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</si>
  <si>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</si>
  <si>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</si>
  <si>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</si>
  <si>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</si>
  <si>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</si>
  <si>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</si>
  <si>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</si>
  <si>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</si>
  <si>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</si>
  <si>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</si>
  <si>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</si>
  <si>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</si>
  <si>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</si>
  <si>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</si>
  <si>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</si>
  <si>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</si>
  <si>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</si>
  <si>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</si>
  <si>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</si>
  <si>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</si>
  <si>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</si>
  <si>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</si>
  <si>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</si>
  <si>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</si>
  <si>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</si>
  <si>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</si>
  <si>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</si>
  <si>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</si>
  <si>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</si>
  <si>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</si>
  <si>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</si>
  <si>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</si>
  <si>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</si>
  <si>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</si>
  <si>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</si>
  <si>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</si>
  <si>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</si>
  <si>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</si>
  <si>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</si>
  <si>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</si>
  <si>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</si>
  <si>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</si>
  <si>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</si>
  <si>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</si>
  <si>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</si>
  <si>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</si>
  <si>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</si>
  <si>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</si>
  <si>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</si>
  <si>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</si>
  <si>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</si>
  <si>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</si>
  <si>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</si>
  <si>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</si>
  <si>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</si>
  <si>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</si>
  <si>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</si>
  <si>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</si>
  <si>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</si>
  <si>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</si>
  <si>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</si>
  <si>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</si>
  <si>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</si>
  <si>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</si>
  <si>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</si>
  <si>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</si>
  <si>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</si>
  <si>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</si>
  <si>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</si>
  <si>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</si>
  <si>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</si>
  <si>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</si>
  <si>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</si>
  <si>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</si>
  <si>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</si>
  <si>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</si>
  <si>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</si>
  <si>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</si>
  <si>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</si>
  <si>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</si>
  <si>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</si>
  <si>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</si>
  <si>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</si>
  <si>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</si>
  <si>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</si>
  <si>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</si>
  <si>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</si>
  <si>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</si>
  <si>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</si>
  <si>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</si>
  <si>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</si>
  <si>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</si>
  <si>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</si>
  <si>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</si>
  <si>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</si>
  <si>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</si>
  <si>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</si>
  <si>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</si>
  <si>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</si>
  <si>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</si>
  <si>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</si>
  <si>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</si>
  <si>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</si>
  <si>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</si>
  <si>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</si>
  <si>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</si>
  <si>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</si>
  <si>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</si>
  <si>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</si>
  <si>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</si>
  <si>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</si>
  <si>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</si>
  <si>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</si>
  <si>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</si>
  <si>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</si>
  <si>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</si>
  <si>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</si>
  <si>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</si>
  <si>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</si>
  <si>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</si>
  <si>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</si>
  <si>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</si>
  <si>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</si>
  <si>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</si>
  <si>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</si>
  <si>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</si>
  <si>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</si>
  <si>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</si>
  <si>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</si>
  <si>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</si>
  <si>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</si>
  <si>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</si>
  <si>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</si>
  <si>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</si>
  <si>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</si>
  <si>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</si>
  <si>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</si>
  <si>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</si>
  <si>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</si>
  <si>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</si>
  <si>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</si>
  <si>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</si>
  <si>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</si>
  <si>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</si>
  <si>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</si>
  <si>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</si>
  <si>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</si>
  <si>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</si>
  <si>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</si>
  <si>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</si>
  <si>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</si>
  <si>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</si>
  <si>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</si>
  <si>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</si>
  <si>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</si>
  <si>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</si>
  <si>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</si>
  <si>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</si>
  <si>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</si>
  <si>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</si>
  <si>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</si>
  <si>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</si>
  <si>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</si>
  <si>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</si>
  <si>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</si>
  <si>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</si>
  <si>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</si>
  <si>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</si>
  <si>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</si>
  <si>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</si>
  <si>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</si>
  <si>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</si>
  <si>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</si>
  <si>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</si>
  <si>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</si>
  <si>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</si>
  <si>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</si>
  <si>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</si>
  <si>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</si>
  <si>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</si>
  <si>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</si>
  <si>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</si>
  <si>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</si>
  <si>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</si>
  <si>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</si>
  <si>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</si>
  <si>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</si>
  <si>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</si>
  <si>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</si>
  <si>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</si>
  <si>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</si>
  <si>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</si>
  <si>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</si>
  <si>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</si>
  <si>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</si>
  <si>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</si>
  <si>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</si>
  <si>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</si>
  <si>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</si>
  <si>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</si>
  <si>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</si>
  <si>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</si>
  <si>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</si>
  <si>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</si>
  <si>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</si>
  <si>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</si>
  <si>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</si>
  <si>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</si>
  <si>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</si>
  <si>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</si>
  <si>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</si>
  <si>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</si>
  <si>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</si>
  <si>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</si>
  <si>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</si>
  <si>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</si>
  <si>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</si>
  <si>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</si>
  <si>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</si>
  <si>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</si>
  <si>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</si>
  <si>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</si>
  <si>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</si>
  <si>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</si>
  <si>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</si>
  <si>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</si>
  <si>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</si>
  <si>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</si>
  <si>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</si>
  <si>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</si>
  <si>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</si>
  <si>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</si>
  <si>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</si>
  <si>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</si>
  <si>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</si>
  <si>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</si>
  <si>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</si>
  <si>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</si>
  <si>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</si>
  <si>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</si>
  <si>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</si>
  <si>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</si>
  <si>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</si>
  <si>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</si>
  <si>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</si>
  <si>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</si>
  <si>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</si>
  <si>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</si>
  <si>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</si>
  <si>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</si>
  <si>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</si>
  <si>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</si>
  <si>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</si>
  <si>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</si>
  <si>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</si>
  <si>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</si>
  <si>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</si>
  <si>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</si>
  <si>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</si>
  <si>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</si>
  <si>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</si>
  <si>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</si>
  <si>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</si>
  <si>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</si>
  <si>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</si>
  <si>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</si>
  <si>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</si>
  <si>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</si>
  <si>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</si>
  <si>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</si>
  <si>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</si>
  <si>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</si>
  <si>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</si>
  <si>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</si>
  <si>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</si>
  <si>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</si>
  <si>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</si>
  <si>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</si>
  <si>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</si>
  <si>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</si>
  <si>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</si>
  <si>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</si>
  <si>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</si>
  <si>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</si>
  <si>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</si>
  <si>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</si>
  <si>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</si>
  <si>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</si>
  <si>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</si>
  <si>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</si>
  <si>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</si>
  <si>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</si>
  <si>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</si>
  <si>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</si>
  <si>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</si>
  <si>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</si>
  <si>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</si>
  <si>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</si>
  <si>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</si>
  <si>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</si>
  <si>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</si>
  <si>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</si>
  <si>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</si>
  <si>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</si>
  <si>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</si>
  <si>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</si>
  <si>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</si>
  <si>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</si>
  <si>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</si>
  <si>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</si>
  <si>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</si>
  <si>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</si>
  <si>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</si>
  <si>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</si>
  <si>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</si>
  <si>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</si>
  <si>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</si>
  <si>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</si>
  <si>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</si>
  <si>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</si>
  <si>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</si>
  <si>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</si>
  <si>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</si>
  <si>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</si>
  <si>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</si>
  <si>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</si>
  <si>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</si>
  <si>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</si>
  <si>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</si>
  <si>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</si>
  <si>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</si>
  <si>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</si>
  <si>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</si>
  <si>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</si>
  <si>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</si>
  <si>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</si>
  <si>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</si>
  <si>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</si>
  <si>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</si>
  <si>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</si>
  <si>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</si>
  <si>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</si>
  <si>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</si>
  <si>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</si>
  <si>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</si>
  <si>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</si>
  <si>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</si>
  <si>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</si>
  <si>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</si>
  <si>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</si>
  <si>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</si>
  <si>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</si>
  <si>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</si>
  <si>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</si>
  <si>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</si>
  <si>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</si>
  <si>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</si>
  <si>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</si>
  <si>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</si>
  <si>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</si>
  <si>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</si>
  <si>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</si>
  <si>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</si>
  <si>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</si>
  <si>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</si>
  <si>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</si>
  <si>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</si>
  <si>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</si>
  <si>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</si>
  <si>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</si>
  <si>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</si>
  <si>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</si>
  <si>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</si>
  <si>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</si>
  <si>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</si>
  <si>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</si>
  <si>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</si>
  <si>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</si>
  <si>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</si>
  <si>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</si>
  <si>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</si>
  <si>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</si>
  <si>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</si>
  <si>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</si>
  <si>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</si>
  <si>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</si>
  <si>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</si>
  <si>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</si>
  <si>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</si>
  <si>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</si>
  <si>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</si>
  <si>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</si>
  <si>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</si>
  <si>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</si>
  <si>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</si>
  <si>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</si>
  <si>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</si>
  <si>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</si>
  <si>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</si>
  <si>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</si>
  <si>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</si>
  <si>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</si>
  <si>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</si>
  <si>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</si>
  <si>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</si>
  <si>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</si>
  <si>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</si>
  <si>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</si>
  <si>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</si>
  <si>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</si>
  <si>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</si>
  <si>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</si>
  <si>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</si>
  <si>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</si>
  <si>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</si>
  <si>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</si>
  <si>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</si>
  <si>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</si>
  <si>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</si>
  <si>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</si>
  <si>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</si>
  <si>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</si>
  <si>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</si>
  <si>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</si>
  <si>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</si>
  <si>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</si>
  <si>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</si>
  <si>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</si>
  <si>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</si>
  <si>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</si>
  <si>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</si>
  <si>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</si>
  <si>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</si>
  <si>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</si>
  <si>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</si>
  <si>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</si>
  <si>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</si>
  <si>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</si>
  <si>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</si>
  <si>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</si>
  <si>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</si>
  <si>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</si>
  <si>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</si>
  <si>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</si>
  <si>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</si>
  <si>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</si>
  <si>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</si>
  <si>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</si>
  <si>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</si>
  <si>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</si>
  <si>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</si>
  <si>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</si>
  <si>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</si>
  <si>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</si>
  <si>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</si>
  <si>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</si>
  <si>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</si>
  <si>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</si>
  <si>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</si>
  <si>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</si>
  <si>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</si>
  <si>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</si>
  <si>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</si>
  <si>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</si>
  <si>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</si>
  <si>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</si>
  <si>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</si>
  <si>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</si>
  <si>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</si>
  <si>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</si>
  <si>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</si>
  <si>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</si>
  <si>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</si>
  <si>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</si>
  <si>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</si>
  <si>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</si>
  <si>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</si>
  <si>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</si>
  <si>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</si>
  <si>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</si>
  <si>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</si>
  <si>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</si>
  <si>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</si>
  <si>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</si>
  <si>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</si>
  <si>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</si>
  <si>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</si>
  <si>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</si>
  <si>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</si>
  <si>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</si>
  <si>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</si>
  <si>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</si>
  <si>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</si>
  <si>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</si>
  <si>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</si>
  <si>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</si>
  <si>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</si>
  <si>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</si>
  <si>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</si>
  <si>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</si>
  <si>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</si>
  <si>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</si>
  <si>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</si>
  <si>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</si>
  <si>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</si>
  <si>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</si>
  <si>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</si>
  <si>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</si>
  <si>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</si>
  <si>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</si>
  <si>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</si>
  <si>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</si>
  <si>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</si>
  <si>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</si>
  <si>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</si>
  <si>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</si>
  <si>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</si>
  <si>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</si>
  <si>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</si>
  <si>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</si>
  <si>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</si>
  <si>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</si>
  <si>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</si>
  <si>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</si>
  <si>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</si>
  <si>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</si>
  <si>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</si>
  <si>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</si>
  <si>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</si>
  <si>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</si>
  <si>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</si>
  <si>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</si>
  <si>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</si>
  <si>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</si>
  <si>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</si>
  <si>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</si>
  <si>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</si>
  <si>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</si>
  <si>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</si>
  <si>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</si>
  <si>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</si>
  <si>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</si>
  <si>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</si>
  <si>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</si>
  <si>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</si>
  <si>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</si>
  <si>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</si>
  <si>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</si>
  <si>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</si>
  <si>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</si>
  <si>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</si>
  <si>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</si>
  <si>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</si>
  <si>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</si>
  <si>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</si>
  <si>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</si>
  <si>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</si>
  <si>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</si>
  <si>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</si>
  <si>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</si>
  <si>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</si>
  <si>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</si>
  <si>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</si>
  <si>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</si>
  <si>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</si>
  <si>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</si>
  <si>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</si>
  <si>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</si>
  <si>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</si>
  <si>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</si>
  <si>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</si>
  <si>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</si>
  <si>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</si>
  <si>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</si>
  <si>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</si>
  <si>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</si>
  <si>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</si>
  <si>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</si>
  <si>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</si>
  <si>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</si>
  <si>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</si>
  <si>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</si>
  <si>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</si>
  <si>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</si>
  <si>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</si>
  <si>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</si>
  <si>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</si>
  <si>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</si>
  <si>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</si>
  <si>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</si>
  <si>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</si>
  <si>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</si>
  <si>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</si>
  <si>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</si>
  <si>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</si>
  <si>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</si>
  <si>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</si>
  <si>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</si>
  <si>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</si>
  <si>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</si>
  <si>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</si>
  <si>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</si>
  <si>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</si>
  <si>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</si>
  <si>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</si>
  <si>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</si>
  <si>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</si>
  <si>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</si>
  <si>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</si>
  <si>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</si>
  <si>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</si>
  <si>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</si>
  <si>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</si>
  <si>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</si>
  <si>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</si>
  <si>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</si>
  <si>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</si>
  <si>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</si>
  <si>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</si>
  <si>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</si>
  <si>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</si>
  <si>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</si>
  <si>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</si>
  <si>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</si>
  <si>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</si>
  <si>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</si>
  <si>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</si>
  <si>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</si>
  <si>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</si>
  <si>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</si>
  <si>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</si>
  <si>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</si>
  <si>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</si>
  <si>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</si>
  <si>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</si>
  <si>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</si>
  <si>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</si>
  <si>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</si>
  <si>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</si>
  <si>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</si>
  <si>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</si>
  <si>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</si>
  <si>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</si>
  <si>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</si>
  <si>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</si>
  <si>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</si>
  <si>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</si>
  <si>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</si>
  <si>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</si>
  <si>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</si>
  <si>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</si>
  <si>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</si>
  <si>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</si>
  <si>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</si>
  <si>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</si>
  <si>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</si>
  <si>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</si>
  <si>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</si>
  <si>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</si>
  <si>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</si>
  <si>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</si>
  <si>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</si>
  <si>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</si>
  <si>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</si>
  <si>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</si>
  <si>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</si>
  <si>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</si>
  <si>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</si>
  <si>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</si>
  <si>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</si>
  <si>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</si>
  <si>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</si>
  <si>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</si>
  <si>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</si>
  <si>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</si>
  <si>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</si>
  <si>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</si>
  <si>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</si>
  <si>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</si>
  <si>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</si>
  <si>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</si>
  <si>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</si>
  <si>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</si>
  <si>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</si>
  <si>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</si>
  <si>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</si>
  <si>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</si>
  <si>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</si>
  <si>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</si>
  <si>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</si>
  <si>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</si>
  <si>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</si>
  <si>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</si>
  <si>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</si>
  <si>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</si>
  <si>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</si>
  <si>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</si>
  <si>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</si>
  <si>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</si>
  <si>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</si>
  <si>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</si>
  <si>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</si>
  <si>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</si>
  <si>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</si>
  <si>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</si>
  <si>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</si>
  <si>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</si>
  <si>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</si>
  <si>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</si>
  <si>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</si>
  <si>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</si>
  <si>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</si>
  <si>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</si>
  <si>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</si>
  <si>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</si>
  <si>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</si>
  <si>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</si>
  <si>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</si>
  <si>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</si>
  <si>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</si>
  <si>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</si>
  <si>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</si>
  <si>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</si>
  <si>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</si>
  <si>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</si>
  <si>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</si>
  <si>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</si>
  <si>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</si>
  <si>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</si>
  <si>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</si>
  <si>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</si>
  <si>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</si>
  <si>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</si>
  <si>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</si>
  <si>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</si>
  <si>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</si>
  <si>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</si>
  <si>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</si>
  <si>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</si>
  <si>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</si>
  <si>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</si>
  <si>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</si>
  <si>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</si>
  <si>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</si>
  <si>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</si>
  <si>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</si>
  <si>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</si>
  <si>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</si>
  <si>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</si>
  <si>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</si>
  <si>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</si>
  <si>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</si>
  <si>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</si>
  <si>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</si>
  <si>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</si>
  <si>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</si>
  <si>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</si>
  <si>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</si>
  <si>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</si>
  <si>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</si>
  <si>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</si>
  <si>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</si>
  <si>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</si>
  <si>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</si>
  <si>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</si>
  <si>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</si>
  <si>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</si>
  <si>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</si>
  <si>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</si>
  <si>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</si>
  <si>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</si>
  <si>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</si>
  <si>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</si>
  <si>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</si>
  <si>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</si>
  <si>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</si>
  <si>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</si>
  <si>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</si>
  <si>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</si>
  <si>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</si>
  <si>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</si>
  <si>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</si>
  <si>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</si>
  <si>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</si>
  <si>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</si>
  <si>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</si>
  <si>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</si>
  <si>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</si>
  <si>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</si>
  <si>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</si>
  <si>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</si>
  <si>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</si>
  <si>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</si>
  <si>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</si>
  <si>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</si>
  <si>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</si>
  <si>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</si>
  <si>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</si>
  <si>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</si>
  <si>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</si>
  <si>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</si>
  <si>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</si>
  <si>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</si>
  <si>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</si>
  <si>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</si>
  <si>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</si>
  <si>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</si>
  <si>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</si>
  <si>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</si>
  <si>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</si>
  <si>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</si>
  <si>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</si>
  <si>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</si>
  <si>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</si>
  <si>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</si>
  <si>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</si>
  <si>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</si>
  <si>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</si>
  <si>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</si>
  <si>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</si>
  <si>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</si>
  <si>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</si>
  <si>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</si>
  <si>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</si>
  <si>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</si>
  <si>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</si>
  <si>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</si>
  <si>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</si>
  <si>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</si>
  <si>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</si>
  <si>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</si>
  <si>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</si>
  <si>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</si>
  <si>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</si>
  <si>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</si>
  <si>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</si>
  <si>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</si>
  <si>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</si>
  <si>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</si>
  <si>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</si>
  <si>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</si>
  <si>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</si>
  <si>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</si>
  <si>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</si>
  <si>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</si>
  <si>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</si>
  <si>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</si>
  <si>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</si>
  <si>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</si>
  <si>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</si>
  <si>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</si>
  <si>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</si>
  <si>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</si>
  <si>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</si>
  <si>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</si>
  <si>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</si>
  <si>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</si>
  <si>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</si>
  <si>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</si>
  <si>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</si>
  <si>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</si>
  <si>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</si>
  <si>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</si>
  <si>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</si>
  <si>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</si>
  <si>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</si>
  <si>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</si>
  <si>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</si>
  <si>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</si>
  <si>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</si>
  <si>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</si>
  <si>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</si>
  <si>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</si>
  <si>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</si>
  <si>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</si>
  <si>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</si>
  <si>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</si>
  <si>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</si>
  <si>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</si>
  <si>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</si>
  <si>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</si>
  <si>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</si>
  <si>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</si>
  <si>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</si>
  <si>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</si>
  <si>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</si>
  <si>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</si>
  <si>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</si>
  <si>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</si>
  <si>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</si>
  <si>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</si>
  <si>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</si>
  <si>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</si>
  <si>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</si>
  <si>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</si>
  <si>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</si>
  <si>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</si>
  <si>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</si>
  <si>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</si>
  <si>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</si>
  <si>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</si>
  <si>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</si>
  <si>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</si>
  <si>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</si>
  <si>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</si>
  <si>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</si>
  <si>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</si>
  <si>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</si>
  <si>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</si>
  <si>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</si>
  <si>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</si>
  <si>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</si>
  <si>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</si>
  <si>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</si>
  <si>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</si>
  <si>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</si>
  <si>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</si>
  <si>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</si>
  <si>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</si>
  <si>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</si>
  <si>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</si>
  <si>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</si>
  <si>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</si>
  <si>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</si>
  <si>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</si>
  <si>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</si>
  <si>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</si>
  <si>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</si>
  <si>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</si>
  <si>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</si>
  <si>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</si>
  <si>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</si>
  <si>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</si>
  <si>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</si>
  <si>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</si>
  <si>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</si>
  <si>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</si>
  <si>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</si>
  <si>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</si>
  <si>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</si>
  <si>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</si>
  <si>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</si>
  <si>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</si>
  <si>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</si>
  <si>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</si>
  <si>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</si>
  <si>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</si>
  <si>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</si>
  <si>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</si>
  <si>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</si>
  <si>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</si>
  <si>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</si>
  <si>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</si>
  <si>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</si>
  <si>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</si>
  <si>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</si>
  <si>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</si>
  <si>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</si>
  <si>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</si>
  <si>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</si>
  <si>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</si>
  <si>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</si>
  <si>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</si>
  <si>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</si>
  <si>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</si>
  <si>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</si>
  <si>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</si>
  <si>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</si>
  <si>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</si>
  <si>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</si>
  <si>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</si>
  <si>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</si>
  <si>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</si>
  <si>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</si>
  <si>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</si>
  <si>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</si>
  <si>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</si>
  <si>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</si>
  <si>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</si>
  <si>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</si>
  <si>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</si>
  <si>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</si>
  <si>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</si>
  <si>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</si>
  <si>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</si>
  <si>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</si>
  <si>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</si>
  <si>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</si>
  <si>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</si>
  <si>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</si>
  <si>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</si>
  <si>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</si>
  <si>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</si>
  <si>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</si>
  <si>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</si>
  <si>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</si>
  <si>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</si>
  <si>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</si>
  <si>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</si>
  <si>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</si>
  <si>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</si>
  <si>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</si>
  <si>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</si>
  <si>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</si>
  <si>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</si>
  <si>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</si>
  <si>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</si>
  <si>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</si>
  <si>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</si>
  <si>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</si>
  <si>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</si>
  <si>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</si>
  <si>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</si>
  <si>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</si>
  <si>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</si>
  <si>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</si>
  <si>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</si>
  <si>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</si>
  <si>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</si>
  <si>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</si>
  <si>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</si>
  <si>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</si>
  <si>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</si>
  <si>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</si>
  <si>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</si>
  <si>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</si>
  <si>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</si>
  <si>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</si>
  <si>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</si>
  <si>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</si>
  <si>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</si>
  <si>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</si>
  <si>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</si>
  <si>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</si>
  <si>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</si>
  <si>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</si>
  <si>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</si>
  <si>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</si>
  <si>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</si>
  <si>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</si>
  <si>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</si>
  <si>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</si>
  <si>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</si>
  <si>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</si>
  <si>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</si>
  <si>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</si>
  <si>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</si>
  <si>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</si>
  <si>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</si>
  <si>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</si>
  <si>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</si>
  <si>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</si>
  <si>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</si>
  <si>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</si>
  <si>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</si>
  <si>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</si>
  <si>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</si>
  <si>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</si>
  <si>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</si>
  <si>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</si>
  <si>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</si>
  <si>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</si>
  <si>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</si>
  <si>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</si>
  <si>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</si>
  <si>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</si>
  <si>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</si>
  <si>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</si>
  <si>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</si>
  <si>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</si>
  <si>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</si>
  <si>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</si>
  <si>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</si>
  <si>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</si>
  <si>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</si>
  <si>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</si>
  <si>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</si>
  <si>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</si>
  <si>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</si>
  <si>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</si>
  <si>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</si>
  <si>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</si>
  <si>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</si>
  <si>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</si>
  <si>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</si>
  <si>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</si>
  <si>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</si>
  <si>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</si>
  <si>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</si>
  <si>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</si>
  <si>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</si>
  <si>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</si>
  <si>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</si>
  <si>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</si>
  <si>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</si>
  <si>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</si>
  <si>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</si>
  <si>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</si>
  <si>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</si>
  <si>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</si>
  <si>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</si>
  <si>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</si>
  <si>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</si>
  <si>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</si>
  <si>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</si>
  <si>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</si>
  <si>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</si>
  <si>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</si>
  <si>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</si>
  <si>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</si>
  <si>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</si>
  <si>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</si>
  <si>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</si>
  <si>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</si>
  <si>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</si>
  <si>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</si>
  <si>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</si>
  <si>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</si>
  <si>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</si>
  <si>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</si>
  <si>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</si>
  <si>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</si>
  <si>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</si>
  <si>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</si>
  <si>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</si>
  <si>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</si>
  <si>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</si>
  <si>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</si>
  <si>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</si>
  <si>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</si>
  <si>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</si>
  <si>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</si>
  <si>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</si>
  <si>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</si>
  <si>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</si>
  <si>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</si>
  <si>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</si>
  <si>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</si>
  <si>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</si>
  <si>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</si>
  <si>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</si>
  <si>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</si>
  <si>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</si>
  <si>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</si>
  <si>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</si>
  <si>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</si>
  <si>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</si>
  <si>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</si>
  <si>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</si>
  <si>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</si>
  <si>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</si>
  <si>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</si>
  <si>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</si>
  <si>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</si>
  <si>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</si>
  <si>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</si>
  <si>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</si>
  <si>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</si>
  <si>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</si>
  <si>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</si>
  <si>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</si>
  <si>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</si>
  <si>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</si>
  <si>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</si>
  <si>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</si>
  <si>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</si>
  <si>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</si>
  <si>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</si>
  <si>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</si>
  <si>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</si>
  <si>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</si>
  <si>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</si>
  <si>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</si>
  <si>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</si>
  <si>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</si>
  <si>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</si>
  <si>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</si>
  <si>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</si>
  <si>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</si>
  <si>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</si>
  <si>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</si>
  <si>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</si>
  <si>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</si>
  <si>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</si>
  <si>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</si>
  <si>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</si>
  <si>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</si>
  <si>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</si>
  <si>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</si>
  <si>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</si>
  <si>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</si>
  <si>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</si>
  <si>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</si>
  <si>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</si>
  <si>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</si>
  <si>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</si>
  <si>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</si>
  <si>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</si>
  <si>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</si>
  <si>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</si>
  <si>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</si>
  <si>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</si>
  <si>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</si>
  <si>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</si>
  <si>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</si>
  <si>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</si>
  <si>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</si>
  <si>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</si>
  <si>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</si>
  <si>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</si>
  <si>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</si>
  <si>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</si>
  <si>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</si>
  <si>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</si>
  <si>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</si>
  <si>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</si>
  <si>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</si>
  <si>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</si>
  <si>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</si>
  <si>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</si>
  <si>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</si>
  <si>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</si>
  <si>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</si>
  <si>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</si>
  <si>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</si>
  <si>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</si>
  <si>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</si>
  <si>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</si>
  <si>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</si>
  <si>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</si>
  <si>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</si>
  <si>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</si>
  <si>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</si>
  <si>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</si>
  <si>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</si>
  <si>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</si>
  <si>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</si>
  <si>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</si>
  <si>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</si>
  <si>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</si>
  <si>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</si>
  <si>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</si>
  <si>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</si>
  <si>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</si>
  <si>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</si>
  <si>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</si>
  <si>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</si>
  <si>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</si>
  <si>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</si>
  <si>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</si>
  <si>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</si>
  <si>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</si>
  <si>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</si>
  <si>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</si>
  <si>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</si>
  <si>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</si>
  <si>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</si>
  <si>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</si>
  <si>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</si>
  <si>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</si>
  <si>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</si>
  <si>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</si>
  <si>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</si>
  <si>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</si>
  <si>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</si>
  <si>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</si>
  <si>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</si>
  <si>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</si>
  <si>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</si>
  <si>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</si>
  <si>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</si>
  <si>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</si>
  <si>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</si>
  <si>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</si>
  <si>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</si>
  <si>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</si>
  <si>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</si>
  <si>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</si>
  <si>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</si>
  <si>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</si>
  <si>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</si>
  <si>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</si>
  <si>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</si>
  <si>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</si>
  <si>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</si>
  <si>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</si>
  <si>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</si>
  <si>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</si>
  <si>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</si>
  <si>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</si>
  <si>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</si>
  <si>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</si>
  <si>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</si>
  <si>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</si>
  <si>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</si>
  <si>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</si>
  <si>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</si>
  <si>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</si>
  <si>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</si>
  <si>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</si>
  <si>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</si>
  <si>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</si>
  <si>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</si>
  <si>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</si>
  <si>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</si>
  <si>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</si>
  <si>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</si>
  <si>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</si>
  <si>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</si>
  <si>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</si>
  <si>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</si>
  <si>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</si>
  <si>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</si>
  <si>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</si>
  <si>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</si>
  <si>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</si>
  <si>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</si>
  <si>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</si>
  <si>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</si>
  <si>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</si>
  <si>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</si>
  <si>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</si>
  <si>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</si>
  <si>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</si>
  <si>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</si>
  <si>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</si>
  <si>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</si>
  <si>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</si>
  <si>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</si>
  <si>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</si>
  <si>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</si>
  <si>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</si>
  <si>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</si>
  <si>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</si>
  <si>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</si>
  <si>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</si>
  <si>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</si>
  <si>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</si>
  <si>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</si>
  <si>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</si>
  <si>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</si>
  <si>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</si>
  <si>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</si>
  <si>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</si>
  <si>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</si>
  <si>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</si>
  <si>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</si>
  <si>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</si>
  <si>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</si>
  <si>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</si>
  <si>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</si>
  <si>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</si>
  <si>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</si>
  <si>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</si>
  <si>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</si>
  <si>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</si>
  <si>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</si>
  <si>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</si>
  <si>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</si>
  <si>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</si>
  <si>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</si>
  <si>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</si>
  <si>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</si>
  <si>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</si>
  <si>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</si>
  <si>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</si>
  <si>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</si>
  <si>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</si>
  <si>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</si>
  <si>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</si>
  <si>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</si>
  <si>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</si>
  <si>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</si>
  <si>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</si>
  <si>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</si>
  <si>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</si>
  <si>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</si>
  <si>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</si>
  <si>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</si>
  <si>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</si>
  <si>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</si>
  <si>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</si>
  <si>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</si>
  <si>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</si>
  <si>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</si>
  <si>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</si>
  <si>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</si>
  <si>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</si>
  <si>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</si>
  <si>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</si>
  <si>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</si>
  <si>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</si>
  <si>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</si>
  <si>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</si>
  <si>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</si>
  <si>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</si>
  <si>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</si>
  <si>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</si>
  <si>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</si>
  <si>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</si>
  <si>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</si>
  <si>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</si>
  <si>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</si>
  <si>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</si>
  <si>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</si>
  <si>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</si>
  <si>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</si>
  <si>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</si>
  <si>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</si>
  <si>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</si>
  <si>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</si>
  <si>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</si>
  <si>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</si>
  <si>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</si>
  <si>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</si>
  <si>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</si>
  <si>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</si>
  <si>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</si>
  <si>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</si>
  <si>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</si>
  <si>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</si>
  <si>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</si>
  <si>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</si>
  <si>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</si>
  <si>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</si>
  <si>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</si>
  <si>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</si>
  <si>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</si>
  <si>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</si>
  <si>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</si>
  <si>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</si>
  <si>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</si>
  <si>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</si>
  <si>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</si>
  <si>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</si>
  <si>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</si>
  <si>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</si>
  <si>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</si>
  <si>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</si>
  <si>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</si>
  <si>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</si>
  <si>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</si>
  <si>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</si>
  <si>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</si>
  <si>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</si>
  <si>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</si>
  <si>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</si>
  <si>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</si>
  <si>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</si>
  <si>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</si>
  <si>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</si>
  <si>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</si>
  <si>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</si>
  <si>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</si>
  <si>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</si>
  <si>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</si>
  <si>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</si>
  <si>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</si>
  <si>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</si>
  <si>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</si>
  <si>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</si>
  <si>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</si>
  <si>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</si>
  <si>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</si>
  <si>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</si>
  <si>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</si>
  <si>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</si>
  <si>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</si>
  <si>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</si>
  <si>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</si>
  <si>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</si>
  <si>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</si>
  <si>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</si>
  <si>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</si>
  <si>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</si>
  <si>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</si>
  <si>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</si>
  <si>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</si>
  <si>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</si>
  <si>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</si>
  <si>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</si>
  <si>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</si>
  <si>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</si>
  <si>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</si>
  <si>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</si>
  <si>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</si>
  <si>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</si>
  <si>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</si>
  <si>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</si>
  <si>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</si>
  <si>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</si>
  <si>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</si>
  <si>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</si>
  <si>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</si>
  <si>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</si>
  <si>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</si>
  <si>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</si>
  <si>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</si>
  <si>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</si>
  <si>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</si>
  <si>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</si>
  <si>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</si>
  <si>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</si>
  <si>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</si>
  <si>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</si>
  <si>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</si>
  <si>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</si>
  <si>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</si>
  <si>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</si>
  <si>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</si>
  <si>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</si>
  <si>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</si>
  <si>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</si>
  <si>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</si>
  <si>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</si>
  <si>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</si>
  <si>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</si>
  <si>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</si>
  <si>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</si>
  <si>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</si>
  <si>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</si>
  <si>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</si>
  <si>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</si>
  <si>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</si>
  <si>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</si>
  <si>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</si>
  <si>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</si>
  <si>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</si>
  <si>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</si>
  <si>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</si>
  <si>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</si>
  <si>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</si>
  <si>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</si>
  <si>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</si>
  <si>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</si>
  <si>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</si>
  <si>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</si>
  <si>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</si>
  <si>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</si>
  <si>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</si>
  <si>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</si>
  <si>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</si>
  <si>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</si>
  <si>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</si>
  <si>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</si>
  <si>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</si>
  <si>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</si>
  <si>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</si>
  <si>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</si>
  <si>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</si>
  <si>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</si>
  <si>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</si>
  <si>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</si>
  <si>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</si>
  <si>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</si>
  <si>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</si>
  <si>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</si>
  <si>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</si>
  <si>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</si>
  <si>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</si>
  <si>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</si>
  <si>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</si>
  <si>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</si>
  <si>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</si>
  <si>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</si>
  <si>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</si>
  <si>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</si>
  <si>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</si>
  <si>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</si>
  <si>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</si>
  <si>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</si>
  <si>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</si>
  <si>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</si>
  <si>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</si>
  <si>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</si>
  <si>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</si>
  <si>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</si>
  <si>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</si>
  <si>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</si>
  <si>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</si>
  <si>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</si>
  <si>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</si>
  <si>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</si>
  <si>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</si>
  <si>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</si>
  <si>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</si>
  <si>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</si>
  <si>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</si>
  <si>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</si>
  <si>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</si>
  <si>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</si>
  <si>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</si>
  <si>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</si>
  <si>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</si>
  <si>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</si>
  <si>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</si>
  <si>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</si>
  <si>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</si>
  <si>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</si>
  <si>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</si>
  <si>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</si>
  <si>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</si>
  <si>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</si>
  <si>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</si>
  <si>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</si>
  <si>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</si>
  <si>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</si>
  <si>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</si>
  <si>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</si>
  <si>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</si>
  <si>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</si>
  <si>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</si>
  <si>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</si>
  <si>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</si>
  <si>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</si>
  <si>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</si>
  <si>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</si>
  <si>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</si>
  <si>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</si>
  <si>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</si>
  <si>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</si>
  <si>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</si>
  <si>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</si>
  <si>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</si>
  <si>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</si>
  <si>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</si>
  <si>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</si>
  <si>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</si>
  <si>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</si>
  <si>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</si>
  <si>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</si>
  <si>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</si>
  <si>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</si>
  <si>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</si>
  <si>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</si>
  <si>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</si>
  <si>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</si>
  <si>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</si>
  <si>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</si>
  <si>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</si>
  <si>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</si>
  <si>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</si>
  <si>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</si>
  <si>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</si>
  <si>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</si>
  <si>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</si>
  <si>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</si>
  <si>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</si>
  <si>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</si>
  <si>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</si>
  <si>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</si>
  <si>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</si>
  <si>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</si>
  <si>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</si>
  <si>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</si>
  <si>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</si>
  <si>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</si>
  <si>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</si>
  <si>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</si>
  <si>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</si>
  <si>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</si>
  <si>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</si>
  <si>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</si>
  <si>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</si>
  <si>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</si>
  <si>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</si>
  <si>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</si>
  <si>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</si>
  <si>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</si>
  <si>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</si>
  <si>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</si>
  <si>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</si>
  <si>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</si>
  <si>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</si>
  <si>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</si>
  <si>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</si>
  <si>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</si>
  <si>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</si>
  <si>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</si>
  <si>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</si>
  <si>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</si>
  <si>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</si>
  <si>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</si>
  <si>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</si>
  <si>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</si>
  <si>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</si>
  <si>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</si>
  <si>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</si>
  <si>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</si>
  <si>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</si>
  <si>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</si>
  <si>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</si>
  <si>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</si>
  <si>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</si>
  <si>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</si>
  <si>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</si>
  <si>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</si>
  <si>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</si>
  <si>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</si>
  <si>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</si>
  <si>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</si>
  <si>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</si>
  <si>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</si>
  <si>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</si>
  <si>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</si>
  <si>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</si>
  <si>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</si>
  <si>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</si>
  <si>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</si>
  <si>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</si>
  <si>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</si>
  <si>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</si>
  <si>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</si>
  <si>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</si>
  <si>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</si>
  <si>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</si>
  <si>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</si>
  <si>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</si>
  <si>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</si>
  <si>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</si>
  <si>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</si>
  <si>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</si>
  <si>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</si>
  <si>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</si>
  <si>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</si>
  <si>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</si>
  <si>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</si>
  <si>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</si>
  <si>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</si>
  <si>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</si>
  <si>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</si>
  <si>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</si>
  <si>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</si>
  <si>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</si>
  <si>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</si>
  <si>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</si>
  <si>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</si>
  <si>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</si>
  <si>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</si>
  <si>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</si>
  <si>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</si>
  <si>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</si>
  <si>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</si>
  <si>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</si>
  <si>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</si>
  <si>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</si>
  <si>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</si>
  <si>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</si>
  <si>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</si>
  <si>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</si>
  <si>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</si>
  <si>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</si>
  <si>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</si>
  <si>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</si>
  <si>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</si>
  <si>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</si>
  <si>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</si>
  <si>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</si>
  <si>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</si>
  <si>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</si>
  <si>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</si>
  <si>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</si>
  <si>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</si>
  <si>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</si>
  <si>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</si>
  <si>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</si>
  <si>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</si>
  <si>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</si>
  <si>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</si>
  <si>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</si>
  <si>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</si>
  <si>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</si>
  <si>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</si>
  <si>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</si>
  <si>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</si>
  <si>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</si>
  <si>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</si>
  <si>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</si>
  <si>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</si>
  <si>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</si>
  <si>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</si>
  <si>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</si>
  <si>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</si>
  <si>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</si>
  <si>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</si>
  <si>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</si>
  <si>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</si>
  <si>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</si>
  <si>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</si>
  <si>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</si>
  <si>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</si>
  <si>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</si>
  <si>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</si>
  <si>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</si>
  <si>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</si>
  <si>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</si>
  <si>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</si>
  <si>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</si>
  <si>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</si>
  <si>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</si>
  <si>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</si>
  <si>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</si>
  <si>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</si>
  <si>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</si>
  <si>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</si>
  <si>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</si>
  <si>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</si>
  <si>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</si>
  <si>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</si>
  <si>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</si>
  <si>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</si>
  <si>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</si>
  <si>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</si>
  <si>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</si>
  <si>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</si>
  <si>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</si>
  <si>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</si>
  <si>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</si>
  <si>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</si>
  <si>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</si>
  <si>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</si>
  <si>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</si>
  <si>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</si>
  <si>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</si>
  <si>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</si>
  <si>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</si>
  <si>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</si>
  <si>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</si>
  <si>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</si>
  <si>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</si>
  <si>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</si>
  <si>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</si>
  <si>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</si>
  <si>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</si>
  <si>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</si>
  <si>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</si>
  <si>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</si>
  <si>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</si>
  <si>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</si>
  <si>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</si>
  <si>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</si>
  <si>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</si>
  <si>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</si>
  <si>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</si>
  <si>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</si>
  <si>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</si>
  <si>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</si>
  <si>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</si>
  <si>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</si>
  <si>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</si>
  <si>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</si>
  <si>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</si>
  <si>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</si>
  <si>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</si>
  <si>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</si>
  <si>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</si>
  <si>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</si>
  <si>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</si>
  <si>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</si>
  <si>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</si>
  <si>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</si>
  <si>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</si>
  <si>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</si>
  <si>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</si>
  <si>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</si>
  <si>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</si>
  <si>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</si>
  <si>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</si>
  <si>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</si>
  <si>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</si>
  <si>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</si>
  <si>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</si>
  <si>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</si>
  <si>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</si>
  <si>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</si>
  <si>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</si>
  <si>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</si>
  <si>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</si>
  <si>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</si>
  <si>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</si>
  <si>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</si>
  <si>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</si>
  <si>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</si>
  <si>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</si>
  <si>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</si>
  <si>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</si>
  <si>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</si>
  <si>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</si>
  <si>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</si>
  <si>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</si>
  <si>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</si>
  <si>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</si>
  <si>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</si>
  <si>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</si>
  <si>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</si>
  <si>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</si>
  <si>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</si>
  <si>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</si>
  <si>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</si>
  <si>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</si>
  <si>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</si>
  <si>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</si>
  <si>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</si>
  <si>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</si>
  <si>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</si>
  <si>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</si>
  <si>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</si>
  <si>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</si>
  <si>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</si>
  <si>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</si>
  <si>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</si>
  <si>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</si>
  <si>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</si>
  <si>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</si>
  <si>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</si>
  <si>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</si>
  <si>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</si>
  <si>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</si>
  <si>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</si>
  <si>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</si>
  <si>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</si>
  <si>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</si>
  <si>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</si>
  <si>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</si>
  <si>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</si>
  <si>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</si>
  <si>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</si>
  <si>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</si>
  <si>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</si>
  <si>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</si>
  <si>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</si>
  <si>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</si>
  <si>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</si>
  <si>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</si>
  <si>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</si>
  <si>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</si>
  <si>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</si>
  <si>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</si>
  <si>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</si>
  <si>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</si>
  <si>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</si>
  <si>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</si>
  <si>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</si>
  <si>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</si>
  <si>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</si>
  <si>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</si>
  <si>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</si>
  <si>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</si>
  <si>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</si>
  <si>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</si>
  <si>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</si>
  <si>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</si>
  <si>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</si>
  <si>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</si>
  <si>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</si>
  <si>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</si>
  <si>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</si>
  <si>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</si>
  <si>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</si>
  <si>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</si>
  <si>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</si>
  <si>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</si>
  <si>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</si>
  <si>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</si>
  <si>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</si>
  <si>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</si>
  <si>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</si>
  <si>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</si>
  <si>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</si>
  <si>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</si>
  <si>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</si>
  <si>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</si>
  <si>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</si>
  <si>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</si>
  <si>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</si>
  <si>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</si>
  <si>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</si>
  <si>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</si>
  <si>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</si>
  <si>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</si>
  <si>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</si>
  <si>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</si>
  <si>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</si>
  <si>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</si>
  <si>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</si>
  <si>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</si>
  <si>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</si>
  <si>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</si>
  <si>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</si>
  <si>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</si>
  <si>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</si>
  <si>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</si>
  <si>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</si>
  <si>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</si>
  <si>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</si>
  <si>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</si>
  <si>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</si>
  <si>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</si>
  <si>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</si>
  <si>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</si>
  <si>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</si>
  <si>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</si>
  <si>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</si>
  <si>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</si>
  <si>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</si>
  <si>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</si>
  <si>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</si>
  <si>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</si>
  <si>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</si>
  <si>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</si>
  <si>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</si>
  <si>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</si>
  <si>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</si>
  <si>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</si>
  <si>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</si>
  <si>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</si>
  <si>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</si>
  <si>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</si>
  <si>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</si>
  <si>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</si>
  <si>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</si>
  <si>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</si>
  <si>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</si>
  <si>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</si>
  <si>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</si>
  <si>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</si>
  <si>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</si>
  <si>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</si>
  <si>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</si>
  <si>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</si>
  <si>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</si>
  <si>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</si>
  <si>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</si>
  <si>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</si>
  <si>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</si>
  <si>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</si>
  <si>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</si>
  <si>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</si>
  <si>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</si>
  <si>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</si>
  <si>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</si>
  <si>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</si>
  <si>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</si>
  <si>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</si>
  <si>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</si>
  <si>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</si>
  <si>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</si>
  <si>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</si>
  <si>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</si>
  <si>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</si>
  <si>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</si>
  <si>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</si>
  <si>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</si>
  <si>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</si>
  <si>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</si>
  <si>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</si>
  <si>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</si>
  <si>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</si>
  <si>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</si>
  <si>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</si>
  <si>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</si>
  <si>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</si>
  <si>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</si>
  <si>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</si>
  <si>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</si>
  <si>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</si>
  <si>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</si>
  <si>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</si>
  <si>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</si>
  <si>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</si>
  <si>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</si>
  <si>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</si>
  <si>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</si>
  <si>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</si>
  <si>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</si>
  <si>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</si>
  <si>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</si>
  <si>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</si>
  <si>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</si>
  <si>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</si>
  <si>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</si>
  <si>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</si>
  <si>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</si>
  <si>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</si>
  <si>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</si>
  <si>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</si>
  <si>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</si>
  <si>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</si>
  <si>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</si>
  <si>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</si>
  <si>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</si>
  <si>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</si>
  <si>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</si>
  <si>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</si>
  <si>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</si>
  <si>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</si>
  <si>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</si>
  <si>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</si>
  <si>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</si>
  <si>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</si>
  <si>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</si>
  <si>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</si>
  <si>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</si>
  <si>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</si>
  <si>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</si>
  <si>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</si>
  <si>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</si>
  <si>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</si>
  <si>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</si>
  <si>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</si>
  <si>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</si>
  <si>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</si>
  <si>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</si>
  <si>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</si>
  <si>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</si>
  <si>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</si>
  <si>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</si>
  <si>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</si>
  <si>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</si>
  <si>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</si>
  <si>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</si>
  <si>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</si>
  <si>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</si>
  <si>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</si>
  <si>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</si>
  <si>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</si>
  <si>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</si>
  <si>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</si>
  <si>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</si>
  <si>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</si>
  <si>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</si>
  <si>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</si>
  <si>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</si>
  <si>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</si>
  <si>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</si>
  <si>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</si>
  <si>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</si>
  <si>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</si>
  <si>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</si>
  <si>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</si>
  <si>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</si>
  <si>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</si>
  <si>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</si>
  <si>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</si>
  <si>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</si>
  <si>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</si>
  <si>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</si>
  <si>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</si>
  <si>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</si>
  <si>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</si>
  <si>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</si>
  <si>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</si>
  <si>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</si>
  <si>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</si>
  <si>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</si>
  <si>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</si>
  <si>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</si>
  <si>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</si>
  <si>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</si>
  <si>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</si>
  <si>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</si>
  <si>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</si>
  <si>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</si>
  <si>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</si>
  <si>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</si>
  <si>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</si>
  <si>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</si>
  <si>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</si>
  <si>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</si>
  <si>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</si>
  <si>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</si>
  <si>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</si>
  <si>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</si>
  <si>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</si>
  <si>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</si>
  <si>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</si>
  <si>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</si>
  <si>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</si>
  <si>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</si>
  <si>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</si>
  <si>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</si>
  <si>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</si>
  <si>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</si>
  <si>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</si>
  <si>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</si>
  <si>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</si>
  <si>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</si>
  <si>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</si>
  <si>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</si>
  <si>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</si>
  <si>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</si>
  <si>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</si>
  <si>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</si>
  <si>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</si>
  <si>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</si>
  <si>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</si>
  <si>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</si>
  <si>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</si>
  <si>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</si>
  <si>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</si>
  <si>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</si>
  <si>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</si>
  <si>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</si>
  <si>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</si>
  <si>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</si>
  <si>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</si>
  <si>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</si>
  <si>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</si>
  <si>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</si>
  <si>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</si>
  <si>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</si>
  <si>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</si>
  <si>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</si>
  <si>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</si>
  <si>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</si>
  <si>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</si>
  <si>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</si>
  <si>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</si>
  <si>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</si>
  <si>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</si>
  <si>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</si>
  <si>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</si>
  <si>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</si>
  <si>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</si>
  <si>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</si>
  <si>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</si>
  <si>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</si>
  <si>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</si>
  <si>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</si>
  <si>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</si>
  <si>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</si>
  <si>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</si>
  <si>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</si>
  <si>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</si>
  <si>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</si>
  <si>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</si>
  <si>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</si>
  <si>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</si>
  <si>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</si>
  <si>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</si>
  <si>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</si>
  <si>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</si>
  <si>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</si>
  <si>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</si>
  <si>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</si>
  <si>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</si>
  <si>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</si>
  <si>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</si>
  <si>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</si>
  <si>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</si>
  <si>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</si>
  <si>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</si>
  <si>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</si>
  <si>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</si>
  <si>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</si>
  <si>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</si>
  <si>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</si>
  <si>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</si>
  <si>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</si>
  <si>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</si>
  <si>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</si>
  <si>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</si>
  <si>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</si>
  <si>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</si>
  <si>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</si>
  <si>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</si>
  <si>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</si>
  <si>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</si>
  <si>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</si>
  <si>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</si>
  <si>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</si>
  <si>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</si>
  <si>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</si>
  <si>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</si>
  <si>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</si>
  <si>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</si>
  <si>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</si>
  <si>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</si>
  <si>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</si>
  <si>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</si>
  <si>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</si>
  <si>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</si>
  <si>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</si>
  <si>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</si>
  <si>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</si>
  <si>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</si>
  <si>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</si>
  <si>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</si>
  <si>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</si>
  <si>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</si>
  <si>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</si>
  <si>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</si>
  <si>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</si>
  <si>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</si>
  <si>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</si>
  <si>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</si>
  <si>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</si>
  <si>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</si>
  <si>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</si>
  <si>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</si>
  <si>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</si>
  <si>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</si>
  <si>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</si>
  <si>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</si>
  <si>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</si>
  <si>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</si>
  <si>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</si>
  <si>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</si>
  <si>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</si>
  <si>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</si>
  <si>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</si>
  <si>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</si>
  <si>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</si>
  <si>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</si>
  <si>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</si>
  <si>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</si>
  <si>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</si>
  <si>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</si>
  <si>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</si>
  <si>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</si>
  <si>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</si>
  <si>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</si>
  <si>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</si>
  <si>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</si>
  <si>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</si>
  <si>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</si>
  <si>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</si>
  <si>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</si>
  <si>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</si>
  <si>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</si>
  <si>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</si>
  <si>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</si>
  <si>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</si>
  <si>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</si>
  <si>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</si>
  <si>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</si>
  <si>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</si>
  <si>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</si>
  <si>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</si>
  <si>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</si>
  <si>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</si>
  <si>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</si>
  <si>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</si>
  <si>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</si>
  <si>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</si>
  <si>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</si>
  <si>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</si>
  <si>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</si>
  <si>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</si>
  <si>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</si>
  <si>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</si>
  <si>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</si>
  <si>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</si>
  <si>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</si>
  <si>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</si>
  <si>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</si>
  <si>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</si>
  <si>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</si>
  <si>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</si>
  <si>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</si>
  <si>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</si>
  <si>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</si>
  <si>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</si>
  <si>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</si>
  <si>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</si>
  <si>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</si>
  <si>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</si>
  <si>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</si>
  <si>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</si>
  <si>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</si>
  <si>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</si>
  <si>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</si>
  <si>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</si>
  <si>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</si>
  <si>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</si>
  <si>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</si>
  <si>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</si>
  <si>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</si>
  <si>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</si>
  <si>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</si>
  <si>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</si>
  <si>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</si>
  <si>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</si>
  <si>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</si>
  <si>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</si>
  <si>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</si>
  <si>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</si>
  <si>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</si>
  <si>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</si>
  <si>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</si>
  <si>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</si>
  <si>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</si>
  <si>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</si>
  <si>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</si>
  <si>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</si>
  <si>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</si>
  <si>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</si>
  <si>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</si>
  <si>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</si>
  <si>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</si>
  <si>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</si>
  <si>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</si>
  <si>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</si>
  <si>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</si>
  <si>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</si>
  <si>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</si>
  <si>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</si>
  <si>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</si>
  <si>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</si>
  <si>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</si>
  <si>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</si>
  <si>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</si>
  <si>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</si>
  <si>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</si>
  <si>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</si>
  <si>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</si>
  <si>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</si>
  <si>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</si>
  <si>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</si>
  <si>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</si>
  <si>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</si>
  <si>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</si>
  <si>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</si>
  <si>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</si>
  <si>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</si>
  <si>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</si>
  <si>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</si>
  <si>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</si>
  <si>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</si>
  <si>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</si>
  <si>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</si>
  <si>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</si>
  <si>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</si>
  <si>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</si>
  <si>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</si>
  <si>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</si>
  <si>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</si>
  <si>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</si>
  <si>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</si>
  <si>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</si>
  <si>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</si>
  <si>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</si>
  <si>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</si>
  <si>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</si>
  <si>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</si>
  <si>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</si>
  <si>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</si>
  <si>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</si>
  <si>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</si>
  <si>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</si>
  <si>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</si>
  <si>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</si>
  <si>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</si>
  <si>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</si>
  <si>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</si>
  <si>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</si>
  <si>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</si>
  <si>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</si>
  <si>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</si>
  <si>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</si>
  <si>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</si>
  <si>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</si>
  <si>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</si>
  <si>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</si>
  <si>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</si>
  <si>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</si>
  <si>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</si>
  <si>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</si>
  <si>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</si>
  <si>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</si>
  <si>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</si>
  <si>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</si>
  <si>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</si>
  <si>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</si>
  <si>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</si>
  <si>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</si>
  <si>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</si>
  <si>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</si>
  <si>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</si>
  <si>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</si>
  <si>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</si>
  <si>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</si>
  <si>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</si>
  <si>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</si>
  <si>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</si>
  <si>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</si>
  <si>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</si>
  <si>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</si>
  <si>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</si>
  <si>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</si>
  <si>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</si>
  <si>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</si>
  <si>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</si>
  <si>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</si>
  <si>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</si>
  <si>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</si>
  <si>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</si>
  <si>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</si>
  <si>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</si>
  <si>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</si>
  <si>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</si>
  <si>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</si>
  <si>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</si>
  <si>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</si>
  <si>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</si>
  <si>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</si>
  <si>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</si>
  <si>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</si>
  <si>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</si>
  <si>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</si>
  <si>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</si>
  <si>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</si>
  <si>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</si>
  <si>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</si>
  <si>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</si>
  <si>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</si>
  <si>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</si>
  <si>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</si>
  <si>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</si>
  <si>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</si>
  <si>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</si>
  <si>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</si>
  <si>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</si>
  <si>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</si>
  <si>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</si>
  <si>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</si>
  <si>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</si>
  <si>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</si>
  <si>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</si>
  <si>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</si>
  <si>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</si>
  <si>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</si>
  <si>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</si>
  <si>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</si>
  <si>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</si>
  <si>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</si>
  <si>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</si>
  <si>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</si>
  <si>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</si>
  <si>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</si>
  <si>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</si>
  <si>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</si>
  <si>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</si>
  <si>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</si>
  <si>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</si>
  <si>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</si>
  <si>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</si>
  <si>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</si>
  <si>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</si>
  <si>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</si>
  <si>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</si>
  <si>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</si>
  <si>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</si>
  <si>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</si>
  <si>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</si>
  <si>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</si>
  <si>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</si>
  <si>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</si>
  <si>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</si>
  <si>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</si>
  <si>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</si>
  <si>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</si>
  <si>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</si>
  <si>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</si>
  <si>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</si>
  <si>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</si>
  <si>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</si>
  <si>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</si>
  <si>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</si>
  <si>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</si>
  <si>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</si>
  <si>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</si>
  <si>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</si>
  <si>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</si>
  <si>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</si>
  <si>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</si>
  <si>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</si>
  <si>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</si>
  <si>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</si>
  <si>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</si>
  <si>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</si>
  <si>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</si>
  <si>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</si>
  <si>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</si>
  <si>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</si>
  <si>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</si>
  <si>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</si>
  <si>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</si>
  <si>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</si>
  <si>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</si>
  <si>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</si>
  <si>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</si>
  <si>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</si>
  <si>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</si>
  <si>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</si>
  <si>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</si>
  <si>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</si>
  <si>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</si>
  <si>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</si>
  <si>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</si>
  <si>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</si>
  <si>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</si>
  <si>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</si>
  <si>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</si>
  <si>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</si>
  <si>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</si>
  <si>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</si>
  <si>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</si>
  <si>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</si>
  <si>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</si>
  <si>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</si>
  <si>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</si>
  <si>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</si>
  <si>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</si>
  <si>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</si>
  <si>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</si>
  <si>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</si>
  <si>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</si>
  <si>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</si>
  <si>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</si>
  <si>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</si>
  <si>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</si>
  <si>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</si>
  <si>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</si>
  <si>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</si>
  <si>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</si>
  <si>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</si>
  <si>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</si>
  <si>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</si>
  <si>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</si>
  <si>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</si>
  <si>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</si>
  <si>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</si>
  <si>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</si>
  <si>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</si>
  <si>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</si>
  <si>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</si>
  <si>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</si>
  <si>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</si>
  <si>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</si>
  <si>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</si>
  <si>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</si>
  <si>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</si>
  <si>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</si>
  <si>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</si>
  <si>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</si>
  <si>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</si>
  <si>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</si>
  <si>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</si>
  <si>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</si>
  <si>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</si>
  <si>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</si>
  <si>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</si>
  <si>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</si>
  <si>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</si>
  <si>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</si>
  <si>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</si>
  <si>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</si>
  <si>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</si>
  <si>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</si>
  <si>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</si>
  <si>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</si>
  <si>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</si>
  <si>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</si>
  <si>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</si>
  <si>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</si>
  <si>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</si>
  <si>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</si>
  <si>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</si>
  <si>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</si>
  <si>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</si>
  <si>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</si>
  <si>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</si>
  <si>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</si>
  <si>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</si>
  <si>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</si>
  <si>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</si>
  <si>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</si>
  <si>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</si>
  <si>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</si>
  <si>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</si>
  <si>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</si>
  <si>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</si>
  <si>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</si>
  <si>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</si>
  <si>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</si>
  <si>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</si>
  <si>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</si>
  <si>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</si>
  <si>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</si>
  <si>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</si>
  <si>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</si>
  <si>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</si>
  <si>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</si>
  <si>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</si>
  <si>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</si>
  <si>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</si>
  <si>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</si>
  <si>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</si>
  <si>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</si>
  <si>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</si>
  <si>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</si>
  <si>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</si>
  <si>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</si>
  <si>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</si>
  <si>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</si>
  <si>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</si>
  <si>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</si>
  <si>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</si>
  <si>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</si>
  <si>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</si>
  <si>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</si>
  <si>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</si>
  <si>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</si>
  <si>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</si>
  <si>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</si>
  <si>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</si>
  <si>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</si>
  <si>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</si>
  <si>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</si>
  <si>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</si>
  <si>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</si>
  <si>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</si>
  <si>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</si>
  <si>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</si>
  <si>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</si>
  <si>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</si>
  <si>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</si>
  <si>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</si>
  <si>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</si>
  <si>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</si>
  <si>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</si>
  <si>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</si>
  <si>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</si>
  <si>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</si>
  <si>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</si>
  <si>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</si>
  <si>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</si>
  <si>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</si>
  <si>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</si>
  <si>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</si>
  <si>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</si>
  <si>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</si>
  <si>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</si>
  <si>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</si>
  <si>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</si>
  <si>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</si>
  <si>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</si>
  <si>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</si>
  <si>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</si>
  <si>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</si>
  <si>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</si>
  <si>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</si>
  <si>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</si>
  <si>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</si>
  <si>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</si>
  <si>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</si>
  <si>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</si>
  <si>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</si>
  <si>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</si>
  <si>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</si>
  <si>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</si>
  <si>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</si>
  <si>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</si>
  <si>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</si>
  <si>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</si>
  <si>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</si>
  <si>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</si>
  <si>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</si>
  <si>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</si>
  <si>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</si>
  <si>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</si>
  <si>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</si>
  <si>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</si>
  <si>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</si>
  <si>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</si>
  <si>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</si>
  <si>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</si>
  <si>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</si>
  <si>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</si>
  <si>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</si>
  <si>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</si>
  <si>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</si>
  <si>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</si>
  <si>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</si>
  <si>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</si>
  <si>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</si>
  <si>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</si>
  <si>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</si>
  <si>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</si>
  <si>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</si>
  <si>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</si>
  <si>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</si>
  <si>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</si>
  <si>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</si>
  <si>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</si>
  <si>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</si>
  <si>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</si>
  <si>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</si>
  <si>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</si>
  <si>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</si>
  <si>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</si>
  <si>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</si>
  <si>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</si>
  <si>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</si>
  <si>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</si>
  <si>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</si>
  <si>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</si>
  <si>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</si>
  <si>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</si>
  <si>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</si>
  <si>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</si>
  <si>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</si>
  <si>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</si>
  <si>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</si>
  <si>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</si>
  <si>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</si>
  <si>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</si>
  <si>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</si>
  <si>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</si>
  <si>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</si>
  <si>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</si>
  <si>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</si>
  <si>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</si>
  <si>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</si>
  <si>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</si>
  <si>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</si>
  <si>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</si>
  <si>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</si>
  <si>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</si>
  <si>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</si>
  <si>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</si>
  <si>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</si>
  <si>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</si>
  <si>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</si>
  <si>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</si>
  <si>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</si>
  <si>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</si>
  <si>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</si>
  <si>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</si>
  <si>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</si>
  <si>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</si>
  <si>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</si>
  <si>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</si>
  <si>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</si>
  <si>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</si>
  <si>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</si>
  <si>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</si>
  <si>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</si>
  <si>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</si>
  <si>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</si>
  <si>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</si>
  <si>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</si>
  <si>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</si>
  <si>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</si>
  <si>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</si>
  <si>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</si>
  <si>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</si>
  <si>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</si>
  <si>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</si>
  <si>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</si>
  <si>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</si>
  <si>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</si>
  <si>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</si>
  <si>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</si>
  <si>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</si>
  <si>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</si>
  <si>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</si>
  <si>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</si>
  <si>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</si>
  <si>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</si>
  <si>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</si>
  <si>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</si>
  <si>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</si>
  <si>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</si>
  <si>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</si>
  <si>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</si>
  <si>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</si>
  <si>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</si>
  <si>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</si>
  <si>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</si>
  <si>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</si>
  <si>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</si>
  <si>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</si>
  <si>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</si>
  <si>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</si>
  <si>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</si>
  <si>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</si>
  <si>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</si>
  <si>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</si>
  <si>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</si>
  <si>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</si>
  <si>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</si>
  <si>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</si>
  <si>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</si>
  <si>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</si>
  <si>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</si>
  <si>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</si>
  <si>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</si>
  <si>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</si>
  <si>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</si>
  <si>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</si>
  <si>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</si>
  <si>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</si>
  <si>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</si>
  <si>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</si>
  <si>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</si>
  <si>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</si>
  <si>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</si>
  <si>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</si>
  <si>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</si>
  <si>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</si>
  <si>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</si>
  <si>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</si>
  <si>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</si>
  <si>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</si>
  <si>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</si>
  <si>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</si>
  <si>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</si>
  <si>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</si>
  <si>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</si>
  <si>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</si>
  <si>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</si>
  <si>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</si>
  <si>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</si>
  <si>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</si>
  <si>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</si>
  <si>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</si>
  <si>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</si>
  <si>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</si>
  <si>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</si>
  <si>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</si>
  <si>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</si>
  <si>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</si>
  <si>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</si>
  <si>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</si>
  <si>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</si>
  <si>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</si>
  <si>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</si>
  <si>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</si>
  <si>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</si>
  <si>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</si>
  <si>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</si>
  <si>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</si>
  <si>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</si>
  <si>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</si>
  <si>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</si>
  <si>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</si>
  <si>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</si>
  <si>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</si>
  <si>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</si>
  <si>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</si>
  <si>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</si>
  <si>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</si>
  <si>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</si>
  <si>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</si>
  <si>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</si>
  <si>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</si>
  <si>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</si>
  <si>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</si>
  <si>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</si>
  <si>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</si>
  <si>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</si>
  <si>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</si>
  <si>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</si>
  <si>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</si>
  <si>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</si>
  <si>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</si>
  <si>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</si>
  <si>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</si>
  <si>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</si>
  <si>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</si>
  <si>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</si>
  <si>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</si>
  <si>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</si>
  <si>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</si>
  <si>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</si>
  <si>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</si>
  <si>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</si>
  <si>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</si>
  <si>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</si>
  <si>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</si>
  <si>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</si>
  <si>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</si>
  <si>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</si>
  <si>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</si>
  <si>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</si>
  <si>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</si>
  <si>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</si>
  <si>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</si>
  <si>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</si>
  <si>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</si>
  <si>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</si>
  <si>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</si>
  <si>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</si>
  <si>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</si>
  <si>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</si>
  <si>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</si>
  <si>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</si>
  <si>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</si>
  <si>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</si>
  <si>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</si>
  <si>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</si>
  <si>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</si>
  <si>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</si>
  <si>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</si>
  <si>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</si>
  <si>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</si>
  <si>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</si>
  <si>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</si>
  <si>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</si>
  <si>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</si>
  <si>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</si>
  <si>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</si>
  <si>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</si>
  <si>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</si>
  <si>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</si>
  <si>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</si>
  <si>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</si>
  <si>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</si>
  <si>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</si>
  <si>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</si>
  <si>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</si>
  <si>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</si>
  <si>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</si>
  <si>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</si>
  <si>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</si>
  <si>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</si>
  <si>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</si>
  <si>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</si>
  <si>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</si>
  <si>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</si>
  <si>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</si>
  <si>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</si>
  <si>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</si>
  <si>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</si>
  <si>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</si>
  <si>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</si>
  <si>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</si>
  <si>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</si>
  <si>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</si>
  <si>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</si>
  <si>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</si>
  <si>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</si>
  <si>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</si>
  <si>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</si>
  <si>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</si>
  <si>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</si>
  <si>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</si>
  <si>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</si>
  <si>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</si>
  <si>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</si>
  <si>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</si>
  <si>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</si>
  <si>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</si>
  <si>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</si>
  <si>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</si>
  <si>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</si>
  <si>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</si>
  <si>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</si>
  <si>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</si>
  <si>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</si>
  <si>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</si>
  <si>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</si>
  <si>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</si>
  <si>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</si>
  <si>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</si>
  <si>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</si>
  <si>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</si>
  <si>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</si>
  <si>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</si>
  <si>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</si>
  <si>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</si>
  <si>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</si>
  <si>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</si>
  <si>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</si>
  <si>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</si>
  <si>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</si>
  <si>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</si>
  <si>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</si>
  <si>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</si>
  <si>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</si>
  <si>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</si>
  <si>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</si>
  <si>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</si>
  <si>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</si>
  <si>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</si>
  <si>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</si>
  <si>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</si>
  <si>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</si>
  <si>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</si>
  <si>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</si>
  <si>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</si>
  <si>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</si>
  <si>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</si>
  <si>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</si>
  <si>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</si>
  <si>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</si>
  <si>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</si>
  <si>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</si>
  <si>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</si>
  <si>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</si>
  <si>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</si>
  <si>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</si>
  <si>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</si>
  <si>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</si>
  <si>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</si>
  <si>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</si>
  <si>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</si>
  <si>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</si>
  <si>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</si>
  <si>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</si>
  <si>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</si>
  <si>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</si>
  <si>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</si>
  <si>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</si>
  <si>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</si>
  <si>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</si>
  <si>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</si>
  <si>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</si>
  <si>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</si>
  <si>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</si>
  <si>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</si>
  <si>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</si>
  <si>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</si>
  <si>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</si>
  <si>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</si>
  <si>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</si>
  <si>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</si>
  <si>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</si>
  <si>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</si>
  <si>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</si>
  <si>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</si>
  <si>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</si>
  <si>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</si>
  <si>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</si>
  <si>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</si>
  <si>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</si>
  <si>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</si>
  <si>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</si>
  <si>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</si>
  <si>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</si>
  <si>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</si>
  <si>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</si>
  <si>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</si>
  <si>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</si>
  <si>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</si>
  <si>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</si>
  <si>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</si>
  <si>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</si>
  <si>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</si>
  <si>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</si>
  <si>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</si>
  <si>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</si>
  <si>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</si>
  <si>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</si>
  <si>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</si>
  <si>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</si>
  <si>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</si>
  <si>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</si>
  <si>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</si>
  <si>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</si>
  <si>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</si>
  <si>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</si>
  <si>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</si>
  <si>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</si>
  <si>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</si>
  <si>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</si>
  <si>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</si>
  <si>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</si>
  <si>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</si>
  <si>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</si>
  <si>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</si>
  <si>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</si>
  <si>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</si>
  <si>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</si>
  <si>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</si>
  <si>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</si>
  <si>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</si>
  <si>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</si>
  <si>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</si>
  <si>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</si>
  <si>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</si>
  <si>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</si>
  <si>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</si>
  <si>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</si>
  <si>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</si>
  <si>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</si>
  <si>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</si>
  <si>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</si>
  <si>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</si>
  <si>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</si>
  <si>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</si>
  <si>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</si>
  <si>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</si>
  <si>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</si>
  <si>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</si>
  <si>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</si>
  <si>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</si>
  <si>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</si>
  <si>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</si>
  <si>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</si>
  <si>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</si>
  <si>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</si>
  <si>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</si>
  <si>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</si>
  <si>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</si>
  <si>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</si>
  <si>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</si>
  <si>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</si>
  <si>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</si>
  <si>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</si>
  <si>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</si>
  <si>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</si>
  <si>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</si>
  <si>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</si>
  <si>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</si>
  <si>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</si>
  <si>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</si>
  <si>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</si>
  <si>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</si>
  <si>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</si>
  <si>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</si>
  <si>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</si>
  <si>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</si>
  <si>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</si>
  <si>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</si>
  <si>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</si>
  <si>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</si>
  <si>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</si>
  <si>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</si>
  <si>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</si>
  <si>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</si>
  <si>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</si>
  <si>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</si>
  <si>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</si>
  <si>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</si>
  <si>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</si>
  <si>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</si>
  <si>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</si>
  <si>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</si>
  <si>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</si>
  <si>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</si>
  <si>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</si>
  <si>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</si>
  <si>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</si>
  <si>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</si>
  <si>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</si>
  <si>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</si>
  <si>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</si>
  <si>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</si>
  <si>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</si>
  <si>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</si>
  <si>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</si>
  <si>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</si>
  <si>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</si>
  <si>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</si>
  <si>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</si>
  <si>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</si>
  <si>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</si>
  <si>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</si>
  <si>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</si>
  <si>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</si>
  <si>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</si>
  <si>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</si>
  <si>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</si>
  <si>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</si>
  <si>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</si>
  <si>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</si>
  <si>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</si>
  <si>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</si>
  <si>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</si>
  <si>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</si>
  <si>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</si>
  <si>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</si>
  <si>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</si>
  <si>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</si>
  <si>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</si>
  <si>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</si>
  <si>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</si>
  <si>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</si>
  <si>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</si>
  <si>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</si>
  <si>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</si>
  <si>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</si>
  <si>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</si>
  <si>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</si>
  <si>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</si>
  <si>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</si>
  <si>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</si>
  <si>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</si>
  <si>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</si>
  <si>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</si>
  <si>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</si>
  <si>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</si>
  <si>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</si>
  <si>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</si>
  <si>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</si>
  <si>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</si>
  <si>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</si>
  <si>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</si>
  <si>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</si>
  <si>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</si>
  <si>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</si>
  <si>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</si>
  <si>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</si>
  <si>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</si>
  <si>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</si>
  <si>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</si>
  <si>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</si>
  <si>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</si>
  <si>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</si>
  <si>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</si>
  <si>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</si>
  <si>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</si>
  <si>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</si>
  <si>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</si>
  <si>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</si>
  <si>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</si>
  <si>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</si>
  <si>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</si>
  <si>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</si>
  <si>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</si>
  <si>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</si>
  <si>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</si>
  <si>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</si>
  <si>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</si>
  <si>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</si>
  <si>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</si>
  <si>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</si>
  <si>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</si>
  <si>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</si>
  <si>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</si>
  <si>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</si>
  <si>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</si>
  <si>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</si>
  <si>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</si>
  <si>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</si>
  <si>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</si>
  <si>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</si>
  <si>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</si>
  <si>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</si>
  <si>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</si>
  <si>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</si>
  <si>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</si>
  <si>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</si>
  <si>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</si>
  <si>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</si>
  <si>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</si>
  <si>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</si>
  <si>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</si>
  <si>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</si>
  <si>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</si>
  <si>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</si>
  <si>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</si>
  <si>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</si>
  <si>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</si>
  <si>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</si>
  <si>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</si>
  <si>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</si>
  <si>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</si>
  <si>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</si>
  <si>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</si>
  <si>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</si>
  <si>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</si>
  <si>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</si>
  <si>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</si>
  <si>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</si>
  <si>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</si>
  <si>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</si>
  <si>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</si>
  <si>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</si>
  <si>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</si>
  <si>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</si>
  <si>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</si>
  <si>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</si>
  <si>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</si>
  <si>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</si>
  <si>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</si>
  <si>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</si>
  <si>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</si>
  <si>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</si>
  <si>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</si>
  <si>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</si>
  <si>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</si>
  <si>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</si>
  <si>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</si>
  <si>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</si>
  <si>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</si>
  <si>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</si>
  <si>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</si>
  <si>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</si>
  <si>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</si>
  <si>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</si>
  <si>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</si>
  <si>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</si>
  <si>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</si>
  <si>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</si>
  <si>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</si>
  <si>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</si>
  <si>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</si>
  <si>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</si>
  <si>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</si>
  <si>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</si>
  <si>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</si>
  <si>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</si>
  <si>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</si>
  <si>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</si>
  <si>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</si>
  <si>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</si>
  <si>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</si>
  <si>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</si>
  <si>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</si>
  <si>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</si>
  <si>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</si>
  <si>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</si>
  <si>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</si>
  <si>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</si>
  <si>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</si>
  <si>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</si>
  <si>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</si>
  <si>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</si>
  <si>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</si>
  <si>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</si>
  <si>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</si>
  <si>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</si>
  <si>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</si>
  <si>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</si>
  <si>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</si>
  <si>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</si>
  <si>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</si>
  <si>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</si>
  <si>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</si>
  <si>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</si>
  <si>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</si>
  <si>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</si>
  <si>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</si>
  <si>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</si>
  <si>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</si>
  <si>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</si>
  <si>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</si>
  <si>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</si>
  <si>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</si>
  <si>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</si>
  <si>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</si>
  <si>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</si>
  <si>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</si>
  <si>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</si>
  <si>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</si>
  <si>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</si>
  <si>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</si>
  <si>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</si>
  <si>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</si>
  <si>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</si>
  <si>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</si>
  <si>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</si>
  <si>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</si>
  <si>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</si>
  <si>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</si>
  <si>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</si>
  <si>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</si>
  <si>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</si>
  <si>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</si>
  <si>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</si>
  <si>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</si>
  <si>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</si>
  <si>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</si>
  <si>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</si>
  <si>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</si>
  <si>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</si>
  <si>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</si>
  <si>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</si>
  <si>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</si>
  <si>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</si>
  <si>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</si>
  <si>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</si>
  <si>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</si>
  <si>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</si>
  <si>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</si>
  <si>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</si>
  <si>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</si>
  <si>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</si>
  <si>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</si>
  <si>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</si>
  <si>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</si>
  <si>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</si>
  <si>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</si>
  <si>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</si>
  <si>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</si>
  <si>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</si>
  <si>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</si>
  <si>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</si>
  <si>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</si>
  <si>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</si>
  <si>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</si>
  <si>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</si>
  <si>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</si>
  <si>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</si>
  <si>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</si>
  <si>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</si>
  <si>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</si>
  <si>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</si>
  <si>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</si>
  <si>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</si>
  <si>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</si>
  <si>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</si>
  <si>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</si>
  <si>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</si>
  <si>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</si>
  <si>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</si>
  <si>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</si>
  <si>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</si>
  <si>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</si>
  <si>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</si>
  <si>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</si>
  <si>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</si>
  <si>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</si>
  <si>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</si>
  <si>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</si>
  <si>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</si>
  <si>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</si>
  <si>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</si>
  <si>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</si>
  <si>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</si>
  <si>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</si>
  <si>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</si>
  <si>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</si>
  <si>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</si>
  <si>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</si>
  <si>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</si>
  <si>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</si>
  <si>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</si>
  <si>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</si>
  <si>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</si>
  <si>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</si>
  <si>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</si>
  <si>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</si>
  <si>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</si>
  <si>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</si>
  <si>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</si>
  <si>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</si>
  <si>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</si>
  <si>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</si>
  <si>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</si>
  <si>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</si>
  <si>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</si>
  <si>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</si>
  <si>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</si>
  <si>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</si>
  <si>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</si>
  <si>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</si>
  <si>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</si>
  <si>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</si>
  <si>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</si>
  <si>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</si>
  <si>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</si>
  <si>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</si>
  <si>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</si>
  <si>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</si>
  <si>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</si>
  <si>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</si>
  <si>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</si>
  <si>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</si>
  <si>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</si>
  <si>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</si>
  <si>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</si>
  <si>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</si>
  <si>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</si>
  <si>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</si>
  <si>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</si>
  <si>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</si>
  <si>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</si>
  <si>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</si>
  <si>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</si>
  <si>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</si>
  <si>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</si>
  <si>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</si>
  <si>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</si>
  <si>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</si>
  <si>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</si>
  <si>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</si>
  <si>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</si>
  <si>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</si>
  <si>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</si>
  <si>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</si>
  <si>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</si>
  <si>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</si>
  <si>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</si>
  <si>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</si>
  <si>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</si>
  <si>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</si>
  <si>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</si>
  <si>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</si>
  <si>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</si>
  <si>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</si>
  <si>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</si>
  <si>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</si>
  <si>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</si>
  <si>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</si>
  <si>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</si>
  <si>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</si>
  <si>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</si>
  <si>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</si>
  <si>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</si>
  <si>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</si>
  <si>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</si>
  <si>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</si>
  <si>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</si>
  <si>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</si>
  <si>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</si>
  <si>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</si>
  <si>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</si>
  <si>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</si>
  <si>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</si>
  <si>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</si>
  <si>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</si>
  <si>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</si>
  <si>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</si>
  <si>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</si>
  <si>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</si>
  <si>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</si>
  <si>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</si>
  <si>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</si>
  <si>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</si>
  <si>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</si>
  <si>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</si>
  <si>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</si>
  <si>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</si>
  <si>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</si>
  <si>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</si>
  <si>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</si>
  <si>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</si>
  <si>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</si>
  <si>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</si>
  <si>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</si>
  <si>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</si>
  <si>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</si>
  <si>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</si>
  <si>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</si>
  <si>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</si>
  <si>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</si>
  <si>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</si>
  <si>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</si>
  <si>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</si>
  <si>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</si>
  <si>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</si>
  <si>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</si>
  <si>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</si>
  <si>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</si>
  <si>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</si>
  <si>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</si>
  <si>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</si>
  <si>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</si>
  <si>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</si>
  <si>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</si>
  <si>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</si>
  <si>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</si>
  <si>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</si>
  <si>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</si>
  <si>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</si>
  <si>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</si>
  <si>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</si>
  <si>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</si>
  <si>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</si>
  <si>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</si>
  <si>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</si>
  <si>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</si>
  <si>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</si>
  <si>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</si>
  <si>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</si>
  <si>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</si>
  <si>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</si>
  <si>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</si>
  <si>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</si>
  <si>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</si>
  <si>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</si>
  <si>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</si>
  <si>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</si>
  <si>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</si>
  <si>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</si>
  <si>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</si>
  <si>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</si>
  <si>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</si>
  <si>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</si>
  <si>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</si>
  <si>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</si>
  <si>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</si>
  <si>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</si>
  <si>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</si>
  <si>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</si>
  <si>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</si>
  <si>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</si>
  <si>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</si>
  <si>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</si>
  <si>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</si>
  <si>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</si>
  <si>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</si>
  <si>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</si>
  <si>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</si>
  <si>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</si>
  <si>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</si>
  <si>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</si>
  <si>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</si>
  <si>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</si>
  <si>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</si>
  <si>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</si>
  <si>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</si>
  <si>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</si>
  <si>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</si>
  <si>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</si>
  <si>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</si>
  <si>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</si>
  <si>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</si>
  <si>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</si>
  <si>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</si>
  <si>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</si>
  <si>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</si>
  <si>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</si>
  <si>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</si>
  <si>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</si>
  <si>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</si>
  <si>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</si>
  <si>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</si>
  <si>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</si>
  <si>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</si>
  <si>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</si>
  <si>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</si>
  <si>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</si>
  <si>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</si>
  <si>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</si>
  <si>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</si>
  <si>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</si>
  <si>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</si>
  <si>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</si>
  <si>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</si>
  <si>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</si>
  <si>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</si>
  <si>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</si>
  <si>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</si>
  <si>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</si>
  <si>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</si>
  <si>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</si>
  <si>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</si>
  <si>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</si>
  <si>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</si>
  <si>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</si>
  <si>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</si>
  <si>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</si>
  <si>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</si>
  <si>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</si>
  <si>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</si>
  <si>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</si>
  <si>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</si>
  <si>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</si>
  <si>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</si>
  <si>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</si>
  <si>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</si>
  <si>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</si>
  <si>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</si>
  <si>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</si>
  <si>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</si>
  <si>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</si>
  <si>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</si>
  <si>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</si>
  <si>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</si>
  <si>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</si>
  <si>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</si>
  <si>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</si>
  <si>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</si>
  <si>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</si>
  <si>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</si>
  <si>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</si>
  <si>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</si>
  <si>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</si>
  <si>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</si>
  <si>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</si>
  <si>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</si>
  <si>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</si>
  <si>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</si>
  <si>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</si>
  <si>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</si>
  <si>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</si>
  <si>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</si>
  <si>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</si>
  <si>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</si>
  <si>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</si>
  <si>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</si>
  <si>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</si>
  <si>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</si>
  <si>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</si>
  <si>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</si>
  <si>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</si>
  <si>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</si>
  <si>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</si>
  <si>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</si>
  <si>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</si>
  <si>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</si>
  <si>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</si>
  <si>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</si>
  <si>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</si>
  <si>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</si>
  <si>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</si>
  <si>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</si>
  <si>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</si>
  <si>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</si>
  <si>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</si>
  <si>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</si>
  <si>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</si>
  <si>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</si>
  <si>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</si>
  <si>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</si>
  <si>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</si>
  <si>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</si>
  <si>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</si>
  <si>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</si>
  <si>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</si>
  <si>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</si>
  <si>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</si>
  <si>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</si>
  <si>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</si>
  <si>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</si>
  <si>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</si>
  <si>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</si>
  <si>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</si>
  <si>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</si>
  <si>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</si>
  <si>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</si>
  <si>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</si>
  <si>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</si>
  <si>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</si>
  <si>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</si>
  <si>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</si>
  <si>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</si>
  <si>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</si>
  <si>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</si>
  <si>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</si>
  <si>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</si>
  <si>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</si>
  <si>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</si>
  <si>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</si>
  <si>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</si>
  <si>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</si>
  <si>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</si>
  <si>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</si>
  <si>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</si>
  <si>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</si>
  <si>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</si>
  <si>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</si>
  <si>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</si>
  <si>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</si>
  <si>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</si>
  <si>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</si>
  <si>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</si>
  <si>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</si>
  <si>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</si>
  <si>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</si>
  <si>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</si>
  <si>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</si>
  <si>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</si>
  <si>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</si>
  <si>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</si>
  <si>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</si>
  <si>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</si>
  <si>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</si>
  <si>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</si>
  <si>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</si>
  <si>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</si>
  <si>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</si>
  <si>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</si>
  <si>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</si>
  <si>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</si>
  <si>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</si>
  <si>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</si>
  <si>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</si>
  <si>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</si>
  <si>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</si>
  <si>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</si>
  <si>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</si>
  <si>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</si>
  <si>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</si>
  <si>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</si>
  <si>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</si>
  <si>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</si>
  <si>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</si>
  <si>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</si>
  <si>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</si>
  <si>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</si>
  <si>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</si>
  <si>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</si>
  <si>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</si>
  <si>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</si>
  <si>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</si>
  <si>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</si>
  <si>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</si>
  <si>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</si>
  <si>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</si>
  <si>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</si>
  <si>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</si>
  <si>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</si>
  <si>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</si>
  <si>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</si>
  <si>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</si>
  <si>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</si>
  <si>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</si>
  <si>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</si>
  <si>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</si>
  <si>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</si>
  <si>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</si>
  <si>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</si>
  <si>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</si>
  <si>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</si>
  <si>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</si>
  <si>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</si>
  <si>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</si>
  <si>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</si>
  <si>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</si>
  <si>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</si>
  <si>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</si>
  <si>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</si>
  <si>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</si>
  <si>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</si>
  <si>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</si>
  <si>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</si>
  <si>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</si>
  <si>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</si>
  <si>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</si>
  <si>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</si>
  <si>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</si>
  <si>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</si>
  <si>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</si>
  <si>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</si>
  <si>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</si>
  <si>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</si>
  <si>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</si>
  <si>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</si>
  <si>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</si>
  <si>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</si>
  <si>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</si>
  <si>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</si>
  <si>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</si>
  <si>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</si>
  <si>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</si>
  <si>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</si>
  <si>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</si>
  <si>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</si>
  <si>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</si>
  <si>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</si>
  <si>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</si>
  <si>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</si>
  <si>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</si>
  <si>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</si>
  <si>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</si>
  <si>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</si>
  <si>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</si>
  <si>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</si>
  <si>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</si>
  <si>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</si>
  <si>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</si>
  <si>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</si>
  <si>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</si>
  <si>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</si>
  <si>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</si>
  <si>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</si>
  <si>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</si>
  <si>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</si>
  <si>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</si>
  <si>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</si>
  <si>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</si>
  <si>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</si>
  <si>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</si>
  <si>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</si>
  <si>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</si>
  <si>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</si>
  <si>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</si>
  <si>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</si>
  <si>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</si>
  <si>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</si>
  <si>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</si>
  <si>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</si>
  <si>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</si>
  <si>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</si>
  <si>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</si>
  <si>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</si>
  <si>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</si>
  <si>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</si>
  <si>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</si>
  <si>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</si>
  <si>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</si>
  <si>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</si>
  <si>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</si>
  <si>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</si>
  <si>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</si>
  <si>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</si>
  <si>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</si>
  <si>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</si>
  <si>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</si>
  <si>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</si>
  <si>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</si>
  <si>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</si>
  <si>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</si>
  <si>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</si>
  <si>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</si>
  <si>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</si>
  <si>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</si>
  <si>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</si>
  <si>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</si>
  <si>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</si>
  <si>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</si>
  <si>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</si>
  <si>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</si>
  <si>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</si>
  <si>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</si>
  <si>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</si>
  <si>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</si>
  <si>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</si>
  <si>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</si>
  <si>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</si>
  <si>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</si>
  <si>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</si>
  <si>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</si>
  <si>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</si>
  <si>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</si>
  <si>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</si>
  <si>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</si>
  <si>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</si>
  <si>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</si>
  <si>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</si>
  <si>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</si>
  <si>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</si>
  <si>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</si>
  <si>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</si>
  <si>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</si>
  <si>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</si>
  <si>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</si>
  <si>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</si>
  <si>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</si>
  <si>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</si>
  <si>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</si>
  <si>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</si>
  <si>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</si>
  <si>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</si>
  <si>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</si>
  <si>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</si>
  <si>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</si>
  <si>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</si>
  <si>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</si>
  <si>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</si>
  <si>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</si>
  <si>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</si>
  <si>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</si>
  <si>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</si>
  <si>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</si>
  <si>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</si>
  <si>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</si>
  <si>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</si>
  <si>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</si>
  <si>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</si>
  <si>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</si>
  <si>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</si>
  <si>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</si>
  <si>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</si>
  <si>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</si>
  <si>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</si>
  <si>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</si>
  <si>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</si>
  <si>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</si>
  <si>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</si>
  <si>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</si>
  <si>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</si>
  <si>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</si>
  <si>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</si>
  <si>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</si>
  <si>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</si>
  <si>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</si>
  <si>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</si>
  <si>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</si>
  <si>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</si>
  <si>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</si>
  <si>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</si>
  <si>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</si>
  <si>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</si>
  <si>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</si>
  <si>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</si>
  <si>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</si>
  <si>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</si>
  <si>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</si>
  <si>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</si>
  <si>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</si>
  <si>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</si>
  <si>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</si>
  <si>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</si>
  <si>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</si>
  <si>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</si>
  <si>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</si>
  <si>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</si>
  <si>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</si>
  <si>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</si>
  <si>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</si>
  <si>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</si>
  <si>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</si>
  <si>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</si>
  <si>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</si>
  <si>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</si>
  <si>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</si>
  <si>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</si>
  <si>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</si>
  <si>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</si>
  <si>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</si>
  <si>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</si>
  <si>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</si>
  <si>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</si>
  <si>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</si>
  <si>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</si>
  <si>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</si>
  <si>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</si>
  <si>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</si>
  <si>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</si>
  <si>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</si>
  <si>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</si>
  <si>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</si>
  <si>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</si>
  <si>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</si>
  <si>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</si>
  <si>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</si>
  <si>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</si>
  <si>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</si>
  <si>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</si>
  <si>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</si>
  <si>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</si>
  <si>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</si>
  <si>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</si>
  <si>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</si>
  <si>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</si>
  <si>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</si>
  <si>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</si>
  <si>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</si>
  <si>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</si>
  <si>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</si>
  <si>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</si>
  <si>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</si>
  <si>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</si>
  <si>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</si>
  <si>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</si>
  <si>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</si>
  <si>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</si>
  <si>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</si>
  <si>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</si>
  <si>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</si>
  <si>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</si>
  <si>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</si>
  <si>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</si>
  <si>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</si>
  <si>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</si>
  <si>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</si>
  <si>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</si>
  <si>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</si>
  <si>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</si>
  <si>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</si>
  <si>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</si>
  <si>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</si>
  <si>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</si>
  <si>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</si>
  <si>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</si>
  <si>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</si>
  <si>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</si>
  <si>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</si>
  <si>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</si>
  <si>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</si>
  <si>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</si>
  <si>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</si>
  <si>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</si>
  <si>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</si>
  <si>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</si>
  <si>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</si>
  <si>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</si>
  <si>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</si>
  <si>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</si>
  <si>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</si>
  <si>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</si>
  <si>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</si>
  <si>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</si>
  <si>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</si>
  <si>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</si>
  <si>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</si>
  <si>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</si>
  <si>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</si>
  <si>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</si>
  <si>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</si>
  <si>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</si>
  <si>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</si>
  <si>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</si>
  <si>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</si>
  <si>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</si>
  <si>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</si>
  <si>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</si>
  <si>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</si>
  <si>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</si>
  <si>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</si>
  <si>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</si>
  <si>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</si>
  <si>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</si>
  <si>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</si>
  <si>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</si>
  <si>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</si>
  <si>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</si>
  <si>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</si>
  <si>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</si>
  <si>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</si>
  <si>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</si>
  <si>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</si>
  <si>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</si>
  <si>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</si>
  <si>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</si>
  <si>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</si>
  <si>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</si>
  <si>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</si>
  <si>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</si>
  <si>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</si>
  <si>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</si>
  <si>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</si>
  <si>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</si>
  <si>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</si>
  <si>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</si>
  <si>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</si>
  <si>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</si>
  <si>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</si>
  <si>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</si>
  <si>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</si>
  <si>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</si>
  <si>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</si>
  <si>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</si>
  <si>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</si>
  <si>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</si>
  <si>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</si>
  <si>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</si>
  <si>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</si>
  <si>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</si>
  <si>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</si>
  <si>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</si>
  <si>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</si>
  <si>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</si>
  <si>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</si>
  <si>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</si>
  <si>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</si>
  <si>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</si>
  <si>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</si>
  <si>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</si>
  <si>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</si>
  <si>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</si>
  <si>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</si>
  <si>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</si>
  <si>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</si>
  <si>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</si>
  <si>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</si>
  <si>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</si>
  <si>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</si>
  <si>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</si>
  <si>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</si>
  <si>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</si>
  <si>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</si>
  <si>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</si>
  <si>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</si>
  <si>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</si>
  <si>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</si>
  <si>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</si>
  <si>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</si>
  <si>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</si>
  <si>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</si>
  <si>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</si>
  <si>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</si>
  <si>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</si>
  <si>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</si>
  <si>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</si>
  <si>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</si>
  <si>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</si>
  <si>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</si>
  <si>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</si>
  <si>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</si>
  <si>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</si>
  <si>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</si>
  <si>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</si>
  <si>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</si>
  <si>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</si>
  <si>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</si>
  <si>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</si>
  <si>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</si>
  <si>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</si>
  <si>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</si>
  <si>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</si>
  <si>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</si>
  <si>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</si>
  <si>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</si>
  <si>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</si>
  <si>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</si>
  <si>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</si>
  <si>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</si>
  <si>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</si>
  <si>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</si>
  <si>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</si>
  <si>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</si>
  <si>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</si>
  <si>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</si>
  <si>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</si>
  <si>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</si>
  <si>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</si>
  <si>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</si>
  <si>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</si>
  <si>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</si>
  <si>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</si>
  <si>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</si>
  <si>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</si>
  <si>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</si>
  <si>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</si>
  <si>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</si>
  <si>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</si>
  <si>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</si>
  <si>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</si>
  <si>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</si>
  <si>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</si>
  <si>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</si>
  <si>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</si>
  <si>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</si>
  <si>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</si>
  <si>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</si>
  <si>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</si>
  <si>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</si>
  <si>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</si>
  <si>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</si>
  <si>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</si>
  <si>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</si>
  <si>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</si>
  <si>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</si>
  <si>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</si>
  <si>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</si>
  <si>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</si>
  <si>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</si>
  <si>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</si>
  <si>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</si>
  <si>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</si>
  <si>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</si>
  <si>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</si>
  <si>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</si>
  <si>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</si>
  <si>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</si>
  <si>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</si>
  <si>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</si>
  <si>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</si>
  <si>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</si>
  <si>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</si>
  <si>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</si>
  <si>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</si>
  <si>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</si>
  <si>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</si>
  <si>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</si>
  <si>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</si>
  <si>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</si>
  <si>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</si>
  <si>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</si>
  <si>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</si>
  <si>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</si>
  <si>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</si>
  <si>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</si>
  <si>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</si>
  <si>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</si>
  <si>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</si>
  <si>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</si>
  <si>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</si>
  <si>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</si>
  <si>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</si>
  <si>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</si>
  <si>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</si>
  <si>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</si>
  <si>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</si>
  <si>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</si>
  <si>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</si>
  <si>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</si>
  <si>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</si>
  <si>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</si>
  <si>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</si>
  <si>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</si>
  <si>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</si>
  <si>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</si>
  <si>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</si>
  <si>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</si>
  <si>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</si>
  <si>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</si>
  <si>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</si>
  <si>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</si>
  <si>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</si>
  <si>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</si>
  <si>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</si>
  <si>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</si>
  <si>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</si>
  <si>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</si>
  <si>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</si>
  <si>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</si>
  <si>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</si>
  <si>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</si>
  <si>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</si>
  <si>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</si>
  <si>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</si>
  <si>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</si>
  <si>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</si>
  <si>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</si>
  <si>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</si>
  <si>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</si>
  <si>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</si>
  <si>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</si>
  <si>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</si>
  <si>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</si>
  <si>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</si>
  <si>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</si>
  <si>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</si>
  <si>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</si>
  <si>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</si>
  <si>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</si>
  <si>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</si>
  <si>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</si>
  <si>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</si>
  <si>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</si>
  <si>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</si>
  <si>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</si>
  <si>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</si>
  <si>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</si>
  <si>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</si>
  <si>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</si>
  <si>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</si>
  <si>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</si>
  <si>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</si>
  <si>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</si>
  <si>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</si>
  <si>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</si>
  <si>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</si>
  <si>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</si>
  <si>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</si>
  <si>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</si>
  <si>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</si>
  <si>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</si>
  <si>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</si>
  <si>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</si>
  <si>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</si>
  <si>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</si>
  <si>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</si>
  <si>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</si>
  <si>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</si>
  <si>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</si>
  <si>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</si>
  <si>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</si>
  <si>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</si>
  <si>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</si>
  <si>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</si>
  <si>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</si>
  <si>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</si>
  <si>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</si>
  <si>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</si>
  <si>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</si>
  <si>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</si>
  <si>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</si>
  <si>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</si>
  <si>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</si>
  <si>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</si>
  <si>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</si>
  <si>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</si>
  <si>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</si>
  <si>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</si>
  <si>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</si>
  <si>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</si>
  <si>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</si>
  <si>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</si>
  <si>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</si>
  <si>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</si>
  <si>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</si>
  <si>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</si>
  <si>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</si>
  <si>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</si>
  <si>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</si>
  <si>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</si>
  <si>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</si>
  <si>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</si>
  <si>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</si>
  <si>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</si>
  <si>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</si>
  <si>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</si>
  <si>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</si>
  <si>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</si>
  <si>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</si>
  <si>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</si>
  <si>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</si>
  <si>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</si>
  <si>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</si>
  <si>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</si>
  <si>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</si>
  <si>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</si>
  <si>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</si>
  <si>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</si>
  <si>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</si>
  <si>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</si>
  <si>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</si>
  <si>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</si>
  <si>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</si>
  <si>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</si>
  <si>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</si>
  <si>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</si>
  <si>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</si>
  <si>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</si>
  <si>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</si>
  <si>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</si>
  <si>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</si>
  <si>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</si>
  <si>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</si>
  <si>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</si>
  <si>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</si>
  <si>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</si>
  <si>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</si>
  <si>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</si>
  <si>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</si>
  <si>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</si>
  <si>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</si>
  <si>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</si>
  <si>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</si>
  <si>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</si>
  <si>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</si>
  <si>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</si>
  <si>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</si>
  <si>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</si>
  <si>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</si>
  <si>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</si>
  <si>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</si>
  <si>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</si>
  <si>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</si>
  <si>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</si>
  <si>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</si>
  <si>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</si>
  <si>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</si>
  <si>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</si>
  <si>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</si>
  <si>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</si>
  <si>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</si>
  <si>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</si>
  <si>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</si>
  <si>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</si>
  <si>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</si>
  <si>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</si>
  <si>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</si>
  <si>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</si>
  <si>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</si>
  <si>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</si>
  <si>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</si>
  <si>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</si>
  <si>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</si>
  <si>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</si>
  <si>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</si>
  <si>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</si>
  <si>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</si>
  <si>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</si>
  <si>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</si>
  <si>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</si>
  <si>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</si>
  <si>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</si>
  <si>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</si>
  <si>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</si>
  <si>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</si>
  <si>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</si>
  <si>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</si>
  <si>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</si>
  <si>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</si>
  <si>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</si>
  <si>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</si>
  <si>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</si>
  <si>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</si>
  <si>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</si>
  <si>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</si>
  <si>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</si>
  <si>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</si>
  <si>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</si>
  <si>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</si>
  <si>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</si>
  <si>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</si>
  <si>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</si>
  <si>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</si>
  <si>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</si>
  <si>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</si>
  <si>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</si>
  <si>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</si>
  <si>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</si>
  <si>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</si>
  <si>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</si>
  <si>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</si>
  <si>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</si>
  <si>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</si>
  <si>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</si>
  <si>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</si>
  <si>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</si>
  <si>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</si>
  <si>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</si>
  <si>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</si>
  <si>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</si>
  <si>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</si>
  <si>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</si>
  <si>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</si>
  <si>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</si>
  <si>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</si>
  <si>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</si>
  <si>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</si>
  <si>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</si>
  <si>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</si>
  <si>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</si>
  <si>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</si>
  <si>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</si>
  <si>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</si>
  <si>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</si>
  <si>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</si>
  <si>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</si>
  <si>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</si>
  <si>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</si>
  <si>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</si>
  <si>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</si>
  <si>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</si>
  <si>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</si>
  <si>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</si>
  <si>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</si>
  <si>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</si>
  <si>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</si>
  <si>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</si>
  <si>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</si>
  <si>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</si>
  <si>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</si>
  <si>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</si>
  <si>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</si>
  <si>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</si>
  <si>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</si>
  <si>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</si>
  <si>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</si>
  <si>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</si>
  <si>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</si>
  <si>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</si>
  <si>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</si>
  <si>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</si>
  <si>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</si>
  <si>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</si>
  <si>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</si>
  <si>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</si>
  <si>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</si>
  <si>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</si>
  <si>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</si>
  <si>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</si>
  <si>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</si>
  <si>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</si>
  <si>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</si>
  <si>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</si>
  <si>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</si>
  <si>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</si>
  <si>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</si>
  <si>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</si>
  <si>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</si>
  <si>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</si>
  <si>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</si>
  <si>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</si>
  <si>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</si>
  <si>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</si>
  <si>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</si>
  <si>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</si>
  <si>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</si>
  <si>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</si>
  <si>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</si>
  <si>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</si>
  <si>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</si>
  <si>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</si>
  <si>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</si>
  <si>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</si>
  <si>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</si>
  <si>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</si>
  <si>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</si>
  <si>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</si>
  <si>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</si>
  <si>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</si>
  <si>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</si>
  <si>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</si>
  <si>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</si>
  <si>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</si>
  <si>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</si>
  <si>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</si>
  <si>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</si>
  <si>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</si>
  <si>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</si>
  <si>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</si>
  <si>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</si>
  <si>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</si>
  <si>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</si>
  <si>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</si>
  <si>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</si>
  <si>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</si>
  <si>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</si>
  <si>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</si>
  <si>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</si>
  <si>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</si>
  <si>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</si>
  <si>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</si>
  <si>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</si>
  <si>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</si>
  <si>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</si>
  <si>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</si>
  <si>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</si>
  <si>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</si>
  <si>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</si>
  <si>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</si>
  <si>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</si>
  <si>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</si>
  <si>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</si>
  <si>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</si>
  <si>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</si>
  <si>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</si>
  <si>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</si>
  <si>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</si>
  <si>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</si>
  <si>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</si>
  <si>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</si>
  <si>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</si>
  <si>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</si>
  <si>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</si>
  <si>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</si>
  <si>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</si>
  <si>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</si>
  <si>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</si>
  <si>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</si>
  <si>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</si>
  <si>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</si>
  <si>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</si>
  <si>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</si>
  <si>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</si>
  <si>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</si>
  <si>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</si>
  <si>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</si>
  <si>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</si>
  <si>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</si>
  <si>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</si>
  <si>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</si>
  <si>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</si>
  <si>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</si>
  <si>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</si>
  <si>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</si>
  <si>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</si>
  <si>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</si>
  <si>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</si>
  <si>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</si>
  <si>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</si>
  <si>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</si>
  <si>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</si>
  <si>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</si>
  <si>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</si>
  <si>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</si>
  <si>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</si>
  <si>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</si>
  <si>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</si>
  <si>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</si>
  <si>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</si>
  <si>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</si>
  <si>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</si>
  <si>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</si>
  <si>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</si>
  <si>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</si>
  <si>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</si>
  <si>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</si>
  <si>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</si>
  <si>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</si>
  <si>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</si>
  <si>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</si>
  <si>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</si>
  <si>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</si>
  <si>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</si>
  <si>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</si>
  <si>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</si>
  <si>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</si>
  <si>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</si>
  <si>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</si>
  <si>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</si>
  <si>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</si>
  <si>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</si>
  <si>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</si>
  <si>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</si>
  <si>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</si>
  <si>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</si>
  <si>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</si>
  <si>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</si>
  <si>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</si>
  <si>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</si>
  <si>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</si>
  <si>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</si>
  <si>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</si>
  <si>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</si>
  <si>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</si>
  <si>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</si>
  <si>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</si>
  <si>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</si>
  <si>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</si>
  <si>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</si>
  <si>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</si>
  <si>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</si>
  <si>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</si>
  <si>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</si>
  <si>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</si>
  <si>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</si>
  <si>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</si>
  <si>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</si>
  <si>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</si>
  <si>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</si>
  <si>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</si>
  <si>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</si>
  <si>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</si>
  <si>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</si>
  <si>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</si>
  <si>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</si>
  <si>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</si>
  <si>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</si>
  <si>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</si>
  <si>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</si>
  <si>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</si>
  <si>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</si>
  <si>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</si>
  <si>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</si>
  <si>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</si>
  <si>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</si>
  <si>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</si>
  <si>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</si>
  <si>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</si>
  <si>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</si>
  <si>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</si>
  <si>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</si>
  <si>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</si>
  <si>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</si>
  <si>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</si>
  <si>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</si>
  <si>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</si>
  <si>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</si>
  <si>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</si>
  <si>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</si>
  <si>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</si>
  <si>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</si>
  <si>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</si>
  <si>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</si>
  <si>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</si>
  <si>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</si>
  <si>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</si>
  <si>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</si>
  <si>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</si>
  <si>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</si>
  <si>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</si>
  <si>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</si>
  <si>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</si>
  <si>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</si>
  <si>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</si>
  <si>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</si>
  <si>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</si>
  <si>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</si>
  <si>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</si>
  <si>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</si>
  <si>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</si>
  <si>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</si>
  <si>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</si>
  <si>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</si>
  <si>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</si>
  <si>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</si>
  <si>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</si>
  <si>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</si>
  <si>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</si>
  <si>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</si>
  <si>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</si>
  <si>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</si>
  <si>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</si>
  <si>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</si>
  <si>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</si>
  <si>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</si>
  <si>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</si>
  <si>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</si>
  <si>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</si>
  <si>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</si>
  <si>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</si>
  <si>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</si>
  <si>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</si>
  <si>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</si>
  <si>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</si>
  <si>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</si>
  <si>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</si>
  <si>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</si>
  <si>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</si>
  <si>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</si>
  <si>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</si>
  <si>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</si>
  <si>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</si>
  <si>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</si>
  <si>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</si>
  <si>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</si>
  <si>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</si>
  <si>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</si>
  <si>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</si>
  <si>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</si>
  <si>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</si>
  <si>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</si>
  <si>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</si>
  <si>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</si>
  <si>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</si>
  <si>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</si>
  <si>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</si>
  <si>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</si>
  <si>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</si>
  <si>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</si>
  <si>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</si>
  <si>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</si>
  <si>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</si>
  <si>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</si>
  <si>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</si>
  <si>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</si>
  <si>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</si>
  <si>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</si>
  <si>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</si>
  <si>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</si>
  <si>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</si>
  <si>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</si>
  <si>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</si>
  <si>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</si>
  <si>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</si>
  <si>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</si>
  <si>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</si>
  <si>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</si>
  <si>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</si>
  <si>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</si>
  <si>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</si>
  <si>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</si>
  <si>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</si>
  <si>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</si>
  <si>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</si>
  <si>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</si>
  <si>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</si>
  <si>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</si>
  <si>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</si>
  <si>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</si>
  <si>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</si>
  <si>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</si>
  <si>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</si>
  <si>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</si>
  <si>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</si>
  <si>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</si>
  <si>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</si>
  <si>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</si>
  <si>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</si>
  <si>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</si>
  <si>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</si>
  <si>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</si>
  <si>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</si>
  <si>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</si>
  <si>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</si>
  <si>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</si>
  <si>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</si>
  <si>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</si>
  <si>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</si>
  <si>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</si>
  <si>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</si>
  <si>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</si>
  <si>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</si>
  <si>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</si>
  <si>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</si>
  <si>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</si>
  <si>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</si>
  <si>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</si>
  <si>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</si>
  <si>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</si>
  <si>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</si>
  <si>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</si>
  <si>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</si>
  <si>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</si>
  <si>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</si>
  <si>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</si>
  <si>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</si>
  <si>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</si>
  <si>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</si>
  <si>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</si>
  <si>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</si>
  <si>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</si>
  <si>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</si>
  <si>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</si>
  <si>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</si>
  <si>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</si>
  <si>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</si>
  <si>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</si>
  <si>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</si>
  <si>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</si>
  <si>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</si>
  <si>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</si>
  <si>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</si>
  <si>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</si>
  <si>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</si>
  <si>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</si>
  <si>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</si>
  <si>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</si>
  <si>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</si>
  <si>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</si>
  <si>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</si>
  <si>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</si>
  <si>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</si>
  <si>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</si>
  <si>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</si>
  <si>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</si>
  <si>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</si>
  <si>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</si>
  <si>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</si>
  <si>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</si>
  <si>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</si>
  <si>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</si>
  <si>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</si>
  <si>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</si>
  <si>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</si>
  <si>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</si>
  <si>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</si>
  <si>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</si>
  <si>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</si>
  <si>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</si>
  <si>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</si>
  <si>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</si>
  <si>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</si>
  <si>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</si>
  <si>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</si>
  <si>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</si>
  <si>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</si>
  <si>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</si>
  <si>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</si>
  <si>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</si>
  <si>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</si>
  <si>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</si>
  <si>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</si>
  <si>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</si>
  <si>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</si>
  <si>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</si>
  <si>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</si>
  <si>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</si>
  <si>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</si>
  <si>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</si>
  <si>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</si>
  <si>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</si>
  <si>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</si>
  <si>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</si>
  <si>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</si>
  <si>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</si>
  <si>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</si>
  <si>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</si>
  <si>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</si>
  <si>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</si>
  <si>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</si>
  <si>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</si>
  <si>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</si>
  <si>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</si>
  <si>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</si>
  <si>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</si>
  <si>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</si>
  <si>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</si>
  <si>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</si>
  <si>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</si>
  <si>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</si>
  <si>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</si>
  <si>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</si>
  <si>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</si>
  <si>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</si>
  <si>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</si>
  <si>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</si>
  <si>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</si>
  <si>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</si>
  <si>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</si>
  <si>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</si>
  <si>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</si>
  <si>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</si>
  <si>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</si>
  <si>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</si>
  <si>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</si>
  <si>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</si>
  <si>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</si>
  <si>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</si>
  <si>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</si>
  <si>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</si>
  <si>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</si>
  <si>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</si>
  <si>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</si>
  <si>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</si>
  <si>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</si>
  <si>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</si>
  <si>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</si>
  <si>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</si>
  <si>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</si>
  <si>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</si>
  <si>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</si>
  <si>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</si>
  <si>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</si>
  <si>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</si>
  <si>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</si>
  <si>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</si>
  <si>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</si>
  <si>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</si>
  <si>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</si>
  <si>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</si>
  <si>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</si>
  <si>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</si>
  <si>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</si>
  <si>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</si>
  <si>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</si>
  <si>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</si>
  <si>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</si>
  <si>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</si>
  <si>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</si>
  <si>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</si>
  <si>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</si>
  <si>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</si>
  <si>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</si>
  <si>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</si>
  <si>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</si>
  <si>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</si>
  <si>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</si>
  <si>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</si>
  <si>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</si>
  <si>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</si>
  <si>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</si>
  <si>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</si>
  <si>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</si>
  <si>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</si>
  <si>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</si>
  <si>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</si>
  <si>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</si>
  <si>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</si>
  <si>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</si>
  <si>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</si>
  <si>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</si>
  <si>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</si>
  <si>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</si>
  <si>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</si>
  <si>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</si>
  <si>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</si>
  <si>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</si>
  <si>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</si>
  <si>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</si>
  <si>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</si>
  <si>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</si>
  <si>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</si>
  <si>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</si>
  <si>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</si>
  <si>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</si>
  <si>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</si>
  <si>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</si>
  <si>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</si>
  <si>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</si>
  <si>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</si>
  <si>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</si>
  <si>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</si>
  <si>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</si>
  <si>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</si>
  <si>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</si>
  <si>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</si>
  <si>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</si>
  <si>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</si>
  <si>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</si>
  <si>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</si>
  <si>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</si>
  <si>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</si>
  <si>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</si>
  <si>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</si>
  <si>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</si>
  <si>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</si>
  <si>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</si>
  <si>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</si>
  <si>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</si>
  <si>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</si>
  <si>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</si>
  <si>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</si>
  <si>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</si>
  <si>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</si>
  <si>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</si>
  <si>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</si>
  <si>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</si>
  <si>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</si>
  <si>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</si>
  <si>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</si>
  <si>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</si>
  <si>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</si>
  <si>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</si>
  <si>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</si>
  <si>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</si>
  <si>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</si>
  <si>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</si>
  <si>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</si>
  <si>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</si>
  <si>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</si>
  <si>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</si>
  <si>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</si>
  <si>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</si>
  <si>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</si>
  <si>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</si>
  <si>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</si>
  <si>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</si>
  <si>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</si>
  <si>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</si>
  <si>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</si>
  <si>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</si>
  <si>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</si>
  <si>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</si>
  <si>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</si>
  <si>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</si>
  <si>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</si>
  <si>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</si>
  <si>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</si>
  <si>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</si>
  <si>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</si>
  <si>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</si>
  <si>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</si>
  <si>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</si>
  <si>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</si>
  <si>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</si>
  <si>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</si>
  <si>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</si>
  <si>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</si>
  <si>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</si>
  <si>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</si>
  <si>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</si>
  <si>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</si>
  <si>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</si>
  <si>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</si>
  <si>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</si>
  <si>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</si>
  <si>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</si>
  <si>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</si>
  <si>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</si>
  <si>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</si>
  <si>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</si>
  <si>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</si>
  <si>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</si>
  <si>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</si>
  <si>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</si>
  <si>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</si>
  <si>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</si>
  <si>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</si>
  <si>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</si>
  <si>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</si>
  <si>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</si>
  <si>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</si>
  <si>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</si>
  <si>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</si>
  <si>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</si>
  <si>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</si>
  <si>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</si>
  <si>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</si>
  <si>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</si>
  <si>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</si>
  <si>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</si>
  <si>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</si>
  <si>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</si>
  <si>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</si>
  <si>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</si>
  <si>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</si>
  <si>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</si>
  <si>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</si>
  <si>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</si>
  <si>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</si>
  <si>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</si>
  <si>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</si>
  <si>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</si>
  <si>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</si>
  <si>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</si>
  <si>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</si>
  <si>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</si>
  <si>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</si>
  <si>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</si>
  <si>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</si>
  <si>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</si>
  <si>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</si>
  <si>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</si>
  <si>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</si>
  <si>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</si>
  <si>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</si>
  <si>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</si>
  <si>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</si>
  <si>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</si>
  <si>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</si>
  <si>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</si>
  <si>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</si>
  <si>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</si>
  <si>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</si>
  <si>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</si>
  <si>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</si>
  <si>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</si>
  <si>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</si>
  <si>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</si>
  <si>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</si>
  <si>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</si>
  <si>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</si>
  <si>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</si>
  <si>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</si>
  <si>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</si>
  <si>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</si>
  <si>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</si>
  <si>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</si>
  <si>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</si>
  <si>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</si>
  <si>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</si>
  <si>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</si>
  <si>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</si>
  <si>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</si>
  <si>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</si>
  <si>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</si>
  <si>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</si>
  <si>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</si>
  <si>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</si>
  <si>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</si>
  <si>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</si>
  <si>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</si>
  <si>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</si>
  <si>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</si>
  <si>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</si>
  <si>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</si>
  <si>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</si>
  <si>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</si>
  <si>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</si>
  <si>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</si>
  <si>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</si>
  <si>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</si>
  <si>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</si>
  <si>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</si>
  <si>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</si>
  <si>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</si>
  <si>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</si>
  <si>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</si>
  <si>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</si>
  <si>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</si>
  <si>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</si>
  <si>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</si>
  <si>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</si>
  <si>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</si>
  <si>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</si>
  <si>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</si>
  <si>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</si>
  <si>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</si>
  <si>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</si>
  <si>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</si>
  <si>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</si>
  <si>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</si>
  <si>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</si>
  <si>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</si>
  <si>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</si>
  <si>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</si>
  <si>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</si>
  <si>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</si>
  <si>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</si>
  <si>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</si>
  <si>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</si>
  <si>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</si>
  <si>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</si>
  <si>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</si>
  <si>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</si>
  <si>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</si>
  <si>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</si>
  <si>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</si>
  <si>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</si>
  <si>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</si>
  <si>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</si>
  <si>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</si>
  <si>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</si>
  <si>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</si>
  <si>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</si>
  <si>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</si>
  <si>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</si>
  <si>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</si>
  <si>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</si>
  <si>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</si>
  <si>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</si>
  <si>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</si>
  <si>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</si>
  <si>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</si>
  <si>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</si>
  <si>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</si>
  <si>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</si>
  <si>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</si>
  <si>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</si>
  <si>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</si>
  <si>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</si>
  <si>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</si>
  <si>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</si>
  <si>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</si>
  <si>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</si>
  <si>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</si>
  <si>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</si>
  <si>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</si>
  <si>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</si>
  <si>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</si>
  <si>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</si>
  <si>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</si>
  <si>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</si>
  <si>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</si>
  <si>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</si>
  <si>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</si>
  <si>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</si>
  <si>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</si>
  <si>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</si>
  <si>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</si>
  <si>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</si>
  <si>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</si>
  <si>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</si>
  <si>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</si>
  <si>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</si>
  <si>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</si>
  <si>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</si>
  <si>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</si>
  <si>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</si>
  <si>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</si>
  <si>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</si>
  <si>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</si>
  <si>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</si>
  <si>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</si>
  <si>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</si>
  <si>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</si>
  <si>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</si>
  <si>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</si>
  <si>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</si>
  <si>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</si>
  <si>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</si>
  <si>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</si>
  <si>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</si>
  <si>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</si>
  <si>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</si>
  <si>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</si>
  <si>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</si>
  <si>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</si>
  <si>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</si>
  <si>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</si>
  <si>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</si>
  <si>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</si>
  <si>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</si>
  <si>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</si>
  <si>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</si>
  <si>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</si>
  <si>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</si>
  <si>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</si>
  <si>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</si>
  <si>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</si>
  <si>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</si>
  <si>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</si>
  <si>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</si>
  <si>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</si>
  <si>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</si>
  <si>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</si>
  <si>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</si>
  <si>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</si>
  <si>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</si>
  <si>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</si>
  <si>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</si>
  <si>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</si>
  <si>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</si>
  <si>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</si>
  <si>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</si>
  <si>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</si>
  <si>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</si>
  <si>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</si>
  <si>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</si>
  <si>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</si>
  <si>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</si>
  <si>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</si>
  <si>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</si>
  <si>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</si>
  <si>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</si>
  <si>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</si>
  <si>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</si>
  <si>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</si>
  <si>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</si>
  <si>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</si>
  <si>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</si>
  <si>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</si>
  <si>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</si>
  <si>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</si>
  <si>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</si>
  <si>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</si>
  <si>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</si>
  <si>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</si>
  <si>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</si>
  <si>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</si>
  <si>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</si>
  <si>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</si>
  <si>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</si>
  <si>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</si>
  <si>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</si>
  <si>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</si>
  <si>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</si>
  <si>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</si>
  <si>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</si>
  <si>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</si>
  <si>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</si>
  <si>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</si>
  <si>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</si>
  <si>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</si>
  <si>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</si>
  <si>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</si>
  <si>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</si>
  <si>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</si>
  <si>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</si>
  <si>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</si>
  <si>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</si>
  <si>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</si>
  <si>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</si>
  <si>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</si>
  <si>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</si>
  <si>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</si>
  <si>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</si>
  <si>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</si>
  <si>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</si>
  <si>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</si>
  <si>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</si>
  <si>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</si>
  <si>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</si>
  <si>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</si>
  <si>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</si>
  <si>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</si>
  <si>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</si>
  <si>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</si>
  <si>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</si>
  <si>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</si>
  <si>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</si>
  <si>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</si>
  <si>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</si>
  <si>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</si>
  <si>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</si>
  <si>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</si>
  <si>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</si>
  <si>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</si>
  <si>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</si>
  <si>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</si>
  <si>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</si>
  <si>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</si>
  <si>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</si>
  <si>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</si>
  <si>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</si>
  <si>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</si>
  <si>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</si>
  <si>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</si>
  <si>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</si>
  <si>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</si>
  <si>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</si>
  <si>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</si>
  <si>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</si>
  <si>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</si>
  <si>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</si>
  <si>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</si>
  <si>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</si>
  <si>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</si>
  <si>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</si>
  <si>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</si>
  <si>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</si>
  <si>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</si>
  <si>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</si>
  <si>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</si>
  <si>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</si>
  <si>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</si>
  <si>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</si>
  <si>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</si>
  <si>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</si>
  <si>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</si>
  <si>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</si>
  <si>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</si>
  <si>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</si>
  <si>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</si>
  <si>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</si>
  <si>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</si>
  <si>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</si>
  <si>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</si>
  <si>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</si>
  <si>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</si>
  <si>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</si>
  <si>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</si>
  <si>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</si>
  <si>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</si>
  <si>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</si>
  <si>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</si>
  <si>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</si>
  <si>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</si>
  <si>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</si>
  <si>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</si>
  <si>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</si>
  <si>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</si>
  <si>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</si>
  <si>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</si>
  <si>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</si>
  <si>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</si>
  <si>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</si>
  <si>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</si>
  <si>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</si>
  <si>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</si>
  <si>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</si>
  <si>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</si>
  <si>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</si>
  <si>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</si>
  <si>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</si>
  <si>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</si>
  <si>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</si>
  <si>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</si>
  <si>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</si>
  <si>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</si>
  <si>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</si>
  <si>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</si>
  <si>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</si>
  <si>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</si>
  <si>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</si>
  <si>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</si>
  <si>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</si>
  <si>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</si>
  <si>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</si>
  <si>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</si>
  <si>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</si>
  <si>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</si>
  <si>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</si>
  <si>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</si>
  <si>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</si>
  <si>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</si>
  <si>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</si>
  <si>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</si>
  <si>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</si>
  <si>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</si>
  <si>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</si>
  <si>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</si>
  <si>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</si>
  <si>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</si>
  <si>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</si>
  <si>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</si>
  <si>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</si>
  <si>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</si>
  <si>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</si>
  <si>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</si>
  <si>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</si>
  <si>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</si>
  <si>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</si>
  <si>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</si>
  <si>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</si>
  <si>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</si>
  <si>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</si>
  <si>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</si>
  <si>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</si>
  <si>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</si>
  <si>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</si>
  <si>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</si>
  <si>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</si>
  <si>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</si>
  <si>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</si>
  <si>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</si>
  <si>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</si>
  <si>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</si>
  <si>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</si>
  <si>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</si>
  <si>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</si>
  <si>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</si>
  <si>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</si>
  <si>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</si>
  <si>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</si>
  <si>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</si>
  <si>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</si>
  <si>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</si>
  <si>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</si>
  <si>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</si>
  <si>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</si>
  <si>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</si>
  <si>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</si>
  <si>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</si>
  <si>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</si>
  <si>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</si>
  <si>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</si>
  <si>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</si>
  <si>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</si>
  <si>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</si>
  <si>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</si>
  <si>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</si>
  <si>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</si>
  <si>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</si>
  <si>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</si>
  <si>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</si>
  <si>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</si>
  <si>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</si>
  <si>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</si>
  <si>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</si>
  <si>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</si>
  <si>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</si>
  <si>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</si>
  <si>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</si>
  <si>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</si>
  <si>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</si>
  <si>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</si>
  <si>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</si>
  <si>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</si>
  <si>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</si>
  <si>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</si>
  <si>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</si>
  <si>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</si>
  <si>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</si>
  <si>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</si>
  <si>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</si>
  <si>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</si>
  <si>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</si>
  <si>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</si>
  <si>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</si>
  <si>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</si>
  <si>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</si>
  <si>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</si>
  <si>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</si>
  <si>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</si>
  <si>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</si>
  <si>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</si>
  <si>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</si>
  <si>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</si>
  <si>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</si>
  <si>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</si>
  <si>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</si>
  <si>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</si>
  <si>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</si>
  <si>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</si>
  <si>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</si>
  <si>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</si>
  <si>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</si>
  <si>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</si>
  <si>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</si>
  <si>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</si>
  <si>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</si>
  <si>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</si>
  <si>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</si>
  <si>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</si>
  <si>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</si>
  <si>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</si>
  <si>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</si>
  <si>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</si>
  <si>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</si>
  <si>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</si>
  <si>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</si>
  <si>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</si>
  <si>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</si>
  <si>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</si>
  <si>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</si>
  <si>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</si>
  <si>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</si>
  <si>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</si>
  <si>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</si>
  <si>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</si>
  <si>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</si>
  <si>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</si>
  <si>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</si>
  <si>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</si>
  <si>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</si>
  <si>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</si>
  <si>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</si>
  <si>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</si>
  <si>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</si>
  <si>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</si>
  <si>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</si>
  <si>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</si>
  <si>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</si>
  <si>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</si>
  <si>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</si>
  <si>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</si>
  <si>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</si>
  <si>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</si>
  <si>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</si>
  <si>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</si>
  <si>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</si>
  <si>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</si>
  <si>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</si>
  <si>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</si>
  <si>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</si>
  <si>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</si>
  <si>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</si>
  <si>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</si>
  <si>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</si>
  <si>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</si>
  <si>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</si>
  <si>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</si>
  <si>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</si>
  <si>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</si>
  <si>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</si>
  <si>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</si>
  <si>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</si>
  <si>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</si>
  <si>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</si>
  <si>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</si>
  <si>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</si>
  <si>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</si>
  <si>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</si>
  <si>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</si>
  <si>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</si>
  <si>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</si>
  <si>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</si>
  <si>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</si>
  <si>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</si>
  <si>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</si>
  <si>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</si>
  <si>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</si>
  <si>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</si>
  <si>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</si>
  <si>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</si>
  <si>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</si>
  <si>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</si>
  <si>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</si>
  <si>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</si>
  <si>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</si>
  <si>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</si>
  <si>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</si>
  <si>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</si>
  <si>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</si>
  <si>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</si>
  <si>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</si>
  <si>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</si>
  <si>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</si>
  <si>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</si>
  <si>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</si>
  <si>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</si>
  <si>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</si>
  <si>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</si>
  <si>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</si>
  <si>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</si>
  <si>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</si>
  <si>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</si>
  <si>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</si>
  <si>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</si>
  <si>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</si>
  <si>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</si>
  <si>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</si>
  <si>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</si>
  <si>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</si>
  <si>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</si>
  <si>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</si>
  <si>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</si>
  <si>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</si>
  <si>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</si>
  <si>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</si>
  <si>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</si>
  <si>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</si>
  <si>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</si>
  <si>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</si>
  <si>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</si>
  <si>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</si>
  <si>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</si>
  <si>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</si>
  <si>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</si>
  <si>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</si>
  <si>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</si>
  <si>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</si>
  <si>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</si>
  <si>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</si>
  <si>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</si>
  <si>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</si>
  <si>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</si>
  <si>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</si>
  <si>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</si>
  <si>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</si>
  <si>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</si>
  <si>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</si>
  <si>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</si>
  <si>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</si>
  <si>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</si>
  <si>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</si>
  <si>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</si>
  <si>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</si>
  <si>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</si>
  <si>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</si>
  <si>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</si>
  <si>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</si>
  <si>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</si>
  <si>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</si>
  <si>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</si>
  <si>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</si>
  <si>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</si>
  <si>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</si>
  <si>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</si>
  <si>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</si>
  <si>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</si>
  <si>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</si>
  <si>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</si>
  <si>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</si>
  <si>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</si>
  <si>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</si>
  <si>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</si>
  <si>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</si>
  <si>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</si>
  <si>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</si>
  <si>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</si>
  <si>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</si>
  <si>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</si>
  <si>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</si>
  <si>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</si>
  <si>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</si>
  <si>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</si>
  <si>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</si>
  <si>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</si>
  <si>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</si>
  <si>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</si>
  <si>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</si>
  <si>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</si>
  <si>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</si>
  <si>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</si>
  <si>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</si>
  <si>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</si>
  <si>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</si>
  <si>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</si>
  <si>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</si>
  <si>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</si>
  <si>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</si>
  <si>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</si>
  <si>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</si>
  <si>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</si>
  <si>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</si>
  <si>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</si>
  <si>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</si>
  <si>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</si>
  <si>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</si>
  <si>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</si>
  <si>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</si>
  <si>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</si>
  <si>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</si>
  <si>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</si>
  <si>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</si>
  <si>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</si>
  <si>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</si>
  <si>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</si>
  <si>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</si>
  <si>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</si>
  <si>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</si>
  <si>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</si>
  <si>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</si>
  <si>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</si>
  <si>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</si>
  <si>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</si>
  <si>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</si>
  <si>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</si>
  <si>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</si>
  <si>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</si>
  <si>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</si>
  <si>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</si>
  <si>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</si>
  <si>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</si>
  <si>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</si>
  <si>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</si>
  <si>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</si>
  <si>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</si>
  <si>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</si>
  <si>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</si>
  <si>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</si>
  <si>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</si>
  <si>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</si>
  <si>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</si>
  <si>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</si>
  <si>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</si>
  <si>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</si>
  <si>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</si>
  <si>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</si>
  <si>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</si>
  <si>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</si>
  <si>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</si>
  <si>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</si>
  <si>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</si>
  <si>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</si>
  <si>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</si>
  <si>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</si>
  <si>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</si>
  <si>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</si>
  <si>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</si>
  <si>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</si>
  <si>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</si>
  <si>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</si>
  <si>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</si>
  <si>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</si>
  <si>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</si>
  <si>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</si>
  <si>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</si>
  <si>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</si>
  <si>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</si>
  <si>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</si>
  <si>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</si>
  <si>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</si>
  <si>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</si>
  <si>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</si>
  <si>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</si>
  <si>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</si>
  <si>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</si>
  <si>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</si>
  <si>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</si>
  <si>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</si>
  <si>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</si>
  <si>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</si>
  <si>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</si>
  <si>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</si>
  <si>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</si>
  <si>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</si>
  <si>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</si>
  <si>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</si>
  <si>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</si>
  <si>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</si>
  <si>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</si>
  <si>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</si>
  <si>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</si>
  <si>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</si>
  <si>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</si>
  <si>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</si>
  <si>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</si>
  <si>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</si>
  <si>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</si>
  <si>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</si>
  <si>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</si>
  <si>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</si>
  <si>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</si>
  <si>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</si>
  <si>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</si>
  <si>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</si>
  <si>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</si>
  <si>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</si>
  <si>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</si>
  <si>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</si>
  <si>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</si>
  <si>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</si>
  <si>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</si>
  <si>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</si>
  <si>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</si>
  <si>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</si>
  <si>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</si>
  <si>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</si>
  <si>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</si>
  <si>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</si>
  <si>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</si>
  <si>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</si>
  <si>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</si>
  <si>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</si>
  <si>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</si>
  <si>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</si>
  <si>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</si>
  <si>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</si>
  <si>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</si>
  <si>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</si>
  <si>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</si>
  <si>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</si>
  <si>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</si>
  <si>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</si>
  <si>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</si>
  <si>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</si>
  <si>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</si>
  <si>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</si>
  <si>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</si>
  <si>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</si>
  <si>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</si>
  <si>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</si>
  <si>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</si>
  <si>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</si>
  <si>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</si>
  <si>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</si>
  <si>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</si>
  <si>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</si>
  <si>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</si>
  <si>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</si>
  <si>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</si>
  <si>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</si>
  <si>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</si>
  <si>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</si>
  <si>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</si>
  <si>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</si>
  <si>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</si>
  <si>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</si>
  <si>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</si>
  <si>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</si>
  <si>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</si>
  <si>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</si>
  <si>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</si>
  <si>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</si>
  <si>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</si>
  <si>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</si>
  <si>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</si>
  <si>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</si>
  <si>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</si>
  <si>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</si>
  <si>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</si>
  <si>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</si>
  <si>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</si>
  <si>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</si>
  <si>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</si>
  <si>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</si>
  <si>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</si>
  <si>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</si>
  <si>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</si>
  <si>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</si>
  <si>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</si>
  <si>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</si>
  <si>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</si>
  <si>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</si>
  <si>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</si>
  <si>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</si>
  <si>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</si>
  <si>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</si>
  <si>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</si>
  <si>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</si>
  <si>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</si>
  <si>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</si>
  <si>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</si>
  <si>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</si>
  <si>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</si>
  <si>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</si>
  <si>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</si>
  <si>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</si>
  <si>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</si>
  <si>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</si>
  <si>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</si>
  <si>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</si>
  <si>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</si>
  <si>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</si>
  <si>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</si>
  <si>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</si>
  <si>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</si>
  <si>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</si>
  <si>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</si>
  <si>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</si>
  <si>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</si>
  <si>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</si>
  <si>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</si>
  <si>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</si>
  <si>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</si>
  <si>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</si>
  <si>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</si>
  <si>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</si>
  <si>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</si>
  <si>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</si>
  <si>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</si>
  <si>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</si>
  <si>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</si>
  <si>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</si>
  <si>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</si>
  <si>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</si>
  <si>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</si>
  <si>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</si>
  <si>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</si>
  <si>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</si>
  <si>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</si>
  <si>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</si>
  <si>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</si>
  <si>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</si>
  <si>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</si>
  <si>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</si>
  <si>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</si>
  <si>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</si>
  <si>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</si>
  <si>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</si>
  <si>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</si>
  <si>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</si>
  <si>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</si>
  <si>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</si>
  <si>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</si>
  <si>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</si>
  <si>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</si>
  <si>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</si>
  <si>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</si>
  <si>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</si>
  <si>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</si>
  <si>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</si>
  <si>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</si>
  <si>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</si>
  <si>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</si>
  <si>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</si>
  <si>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</si>
  <si>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</si>
  <si>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</si>
  <si>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</si>
  <si>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</si>
  <si>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</si>
  <si>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</si>
  <si>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</si>
  <si>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</si>
  <si>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</si>
  <si>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</si>
  <si>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</si>
  <si>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</si>
  <si>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</si>
  <si>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</si>
  <si>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</si>
  <si>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</si>
  <si>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</si>
  <si>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</si>
  <si>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</si>
  <si>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</si>
  <si>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</si>
  <si>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</si>
  <si>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</si>
  <si>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</si>
  <si>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</si>
  <si>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</si>
  <si>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</si>
  <si>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</si>
  <si>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</si>
  <si>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</si>
  <si>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</si>
  <si>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</si>
  <si>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</si>
  <si>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</si>
  <si>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</si>
  <si>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</si>
  <si>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</si>
  <si>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</si>
  <si>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</si>
  <si>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</si>
  <si>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</si>
  <si>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</si>
  <si>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</si>
  <si>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</si>
  <si>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</si>
  <si>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</si>
  <si>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</si>
  <si>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</si>
  <si>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</si>
  <si>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</si>
  <si>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</si>
  <si>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</si>
  <si>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</si>
  <si>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</si>
  <si>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</si>
  <si>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</si>
  <si>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</si>
  <si>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</si>
  <si>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</si>
  <si>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</si>
  <si>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</si>
  <si>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</si>
  <si>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</si>
  <si>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</si>
  <si>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</si>
  <si>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</si>
  <si>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</si>
  <si>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</si>
  <si>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</si>
  <si>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</si>
  <si>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</si>
  <si>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</si>
  <si>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</si>
  <si>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</si>
  <si>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</si>
  <si>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</si>
  <si>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</si>
  <si>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</si>
  <si>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</si>
  <si>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</si>
  <si>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</si>
  <si>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</si>
  <si>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</si>
  <si>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</si>
  <si>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</si>
  <si>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</si>
  <si>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</si>
  <si>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</si>
  <si>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</si>
  <si>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</si>
  <si>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</si>
  <si>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</si>
  <si>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</si>
  <si>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</si>
  <si>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</si>
  <si>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</si>
  <si>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</si>
  <si>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</si>
  <si>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</si>
  <si>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</si>
  <si>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</si>
  <si>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</si>
  <si>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</si>
  <si>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</si>
  <si>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</si>
  <si>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</si>
  <si>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</si>
  <si>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</si>
  <si>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</si>
  <si>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</si>
  <si>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</si>
  <si>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</si>
  <si>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</si>
  <si>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</si>
  <si>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</si>
  <si>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</si>
  <si>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</si>
  <si>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</si>
  <si>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</si>
  <si>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</si>
  <si>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</si>
  <si>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</si>
  <si>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</si>
  <si>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</si>
  <si>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</si>
  <si>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</si>
  <si>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</si>
  <si>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</si>
  <si>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</si>
  <si>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</si>
  <si>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</si>
  <si>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</si>
  <si>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</si>
  <si>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</si>
  <si>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</si>
  <si>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</si>
  <si>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</si>
  <si>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</si>
  <si>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</si>
  <si>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</si>
  <si>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</si>
  <si>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</si>
  <si>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</si>
  <si>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</si>
  <si>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</si>
  <si>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</si>
  <si>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</si>
  <si>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</si>
  <si>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</si>
  <si>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</si>
  <si>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</si>
  <si>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</si>
  <si>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</si>
  <si>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</si>
  <si>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</si>
  <si>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</si>
  <si>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</si>
  <si>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</si>
  <si>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</si>
  <si>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</si>
  <si>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</si>
  <si>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</si>
  <si>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</si>
  <si>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</si>
  <si>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</si>
  <si>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</si>
  <si>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</si>
  <si>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</si>
  <si>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</si>
  <si>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</si>
  <si>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</si>
  <si>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</si>
  <si>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</si>
  <si>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</si>
  <si>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</si>
  <si>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</si>
  <si>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</si>
  <si>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</si>
  <si>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</si>
  <si>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</si>
  <si>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</si>
  <si>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</si>
  <si>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</si>
  <si>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</si>
  <si>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</si>
  <si>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</si>
  <si>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</si>
  <si>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</si>
  <si>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</si>
  <si>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</si>
  <si>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</si>
  <si>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</si>
  <si>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</si>
  <si>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</si>
  <si>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</si>
  <si>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</si>
  <si>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</si>
  <si>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</si>
  <si>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</si>
  <si>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</si>
  <si>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</si>
  <si>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</si>
  <si>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</si>
  <si>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</si>
  <si>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</si>
  <si>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</si>
  <si>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</si>
  <si>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</si>
  <si>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</si>
  <si>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</si>
  <si>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</si>
  <si>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</si>
  <si>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</si>
  <si>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</si>
  <si>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</si>
  <si>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</si>
  <si>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</si>
  <si>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</si>
  <si>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</si>
  <si>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</si>
  <si>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</si>
  <si>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</si>
  <si>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</si>
  <si>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</si>
  <si>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</si>
  <si>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</si>
  <si>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</si>
  <si>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</si>
  <si>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</si>
  <si>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</si>
  <si>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</si>
  <si>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</si>
  <si>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</si>
  <si>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</si>
  <si>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</si>
  <si>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</si>
  <si>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</si>
  <si>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</si>
  <si>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</si>
  <si>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</si>
  <si>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</si>
  <si>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</si>
  <si>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</si>
  <si>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</si>
  <si>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</si>
  <si>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</si>
  <si>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</si>
  <si>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</si>
  <si>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</si>
  <si>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</si>
  <si>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</si>
  <si>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</si>
  <si>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</si>
  <si>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</si>
  <si>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</si>
  <si>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</si>
  <si>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</si>
  <si>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</si>
  <si>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</si>
  <si>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</si>
  <si>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</si>
  <si>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</si>
  <si>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</si>
  <si>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</si>
  <si>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</si>
  <si>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</si>
  <si>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</si>
  <si>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</si>
  <si>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</si>
  <si>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</si>
  <si>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</si>
  <si>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</si>
  <si>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</si>
  <si>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</si>
  <si>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</si>
  <si>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</si>
  <si>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</si>
  <si>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</si>
  <si>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</si>
  <si>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</si>
  <si>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</si>
  <si>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</si>
  <si>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</si>
  <si>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</si>
  <si>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</si>
  <si>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</si>
  <si>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</si>
  <si>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</si>
  <si>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</si>
  <si>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</si>
  <si>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</si>
  <si>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</si>
  <si>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</si>
  <si>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</si>
  <si>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</si>
  <si>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</si>
  <si>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</si>
  <si>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</si>
  <si>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</si>
  <si>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</si>
  <si>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</si>
  <si>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</si>
  <si>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</si>
  <si>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</si>
  <si>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</si>
  <si>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</si>
  <si>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</si>
  <si>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</si>
  <si>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</si>
  <si>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</si>
  <si>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</si>
  <si>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</si>
  <si>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</si>
  <si>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</si>
  <si>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</si>
  <si>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</si>
  <si>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</si>
  <si>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</si>
  <si>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</si>
  <si>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</si>
  <si>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</si>
  <si>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</si>
  <si>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</si>
  <si>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</si>
  <si>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</si>
  <si>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</si>
  <si>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</si>
  <si>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</si>
  <si>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</si>
  <si>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</si>
  <si>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</si>
  <si>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</si>
  <si>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</si>
  <si>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</si>
  <si>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</si>
  <si>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</si>
  <si>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</si>
  <si>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</si>
  <si>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</si>
  <si>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</si>
  <si>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</si>
  <si>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</si>
  <si>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</si>
  <si>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</si>
  <si>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</si>
  <si>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</si>
  <si>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</si>
  <si>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</si>
  <si>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</si>
  <si>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</si>
  <si>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</si>
  <si>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</si>
  <si>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</si>
  <si>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</si>
  <si>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</si>
  <si>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</si>
  <si>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</si>
  <si>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</si>
  <si>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</si>
  <si>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</si>
  <si>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</si>
  <si>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</si>
  <si>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</si>
  <si>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</si>
  <si>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</si>
  <si>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</si>
  <si>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</si>
  <si>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</si>
  <si>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</si>
  <si>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</si>
  <si>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</si>
  <si>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</si>
  <si>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</si>
  <si>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</si>
  <si>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</si>
  <si>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</si>
  <si>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</si>
  <si>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</si>
  <si>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</si>
  <si>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</si>
  <si>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</si>
  <si>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</si>
  <si>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</si>
  <si>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</si>
  <si>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</si>
  <si>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</si>
  <si>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</si>
  <si>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</si>
  <si>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</si>
  <si>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</si>
  <si>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</si>
  <si>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</si>
  <si>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</si>
  <si>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</si>
  <si>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</si>
  <si>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</si>
  <si>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</si>
  <si>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</si>
  <si>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</si>
  <si>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</si>
  <si>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</si>
  <si>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</si>
  <si>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</si>
  <si>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</si>
  <si>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</si>
  <si>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</si>
  <si>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</si>
  <si>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</si>
  <si>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</si>
  <si>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</si>
  <si>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</si>
  <si>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</si>
  <si>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</si>
  <si>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</si>
  <si>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</si>
  <si>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</si>
  <si>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</si>
  <si>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</si>
  <si>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</si>
  <si>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</si>
  <si>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</si>
  <si>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</si>
  <si>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</si>
  <si>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</si>
  <si>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</si>
  <si>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</si>
  <si>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</si>
  <si>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</si>
  <si>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</si>
  <si>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</si>
  <si>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</si>
  <si>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</si>
  <si>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</si>
  <si>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</si>
  <si>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</si>
  <si>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</si>
  <si>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</si>
  <si>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</si>
  <si>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</si>
  <si>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</si>
  <si>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</si>
  <si>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</si>
  <si>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</si>
  <si>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</si>
  <si>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</si>
  <si>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</si>
  <si>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</si>
  <si>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</si>
  <si>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</si>
  <si>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</si>
  <si>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</si>
  <si>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</si>
  <si>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</si>
  <si>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</si>
  <si>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</si>
  <si>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</si>
  <si>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</si>
  <si>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</si>
  <si>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</si>
  <si>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</si>
  <si>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</si>
  <si>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</si>
  <si>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</si>
  <si>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</si>
  <si>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</si>
  <si>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</si>
  <si>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</si>
  <si>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</si>
  <si>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</si>
  <si>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</si>
  <si>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</si>
  <si>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</si>
  <si>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</si>
  <si>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</si>
  <si>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</si>
  <si>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</si>
  <si>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</si>
  <si>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</si>
  <si>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</si>
  <si>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</si>
  <si>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</si>
  <si>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</si>
  <si>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</si>
  <si>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</si>
  <si>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</si>
  <si>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</si>
  <si>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</si>
  <si>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</si>
  <si>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</si>
  <si>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</si>
  <si>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</si>
  <si>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</si>
  <si>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</si>
  <si>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</si>
  <si>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</si>
  <si>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</si>
  <si>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</si>
  <si>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</si>
  <si>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</si>
  <si>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</si>
  <si>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</si>
  <si>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</si>
  <si>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</si>
  <si>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</si>
  <si>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</si>
  <si>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</si>
  <si>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</si>
  <si>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</si>
  <si>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</si>
  <si>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</si>
  <si>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</si>
  <si>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</si>
  <si>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</si>
  <si>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</si>
  <si>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</si>
  <si>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</si>
  <si>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</si>
  <si>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</si>
  <si>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</si>
  <si>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</si>
  <si>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</si>
  <si>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</si>
  <si>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</si>
  <si>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</si>
  <si>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</si>
  <si>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</si>
  <si>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</si>
  <si>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</si>
  <si>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</si>
  <si>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</si>
  <si>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</si>
  <si>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</si>
  <si>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</si>
  <si>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</si>
  <si>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</si>
  <si>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</si>
  <si>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</si>
  <si>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</si>
  <si>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</si>
  <si>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</si>
  <si>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</si>
  <si>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</si>
  <si>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</si>
  <si>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</si>
  <si>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</si>
  <si>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</si>
  <si>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</si>
  <si>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</si>
  <si>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</si>
  <si>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</si>
  <si>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</si>
  <si>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</si>
  <si>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</si>
  <si>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</si>
  <si>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</si>
  <si>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</si>
  <si>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</si>
  <si>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</si>
  <si>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</si>
  <si>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</si>
  <si>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</si>
  <si>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</si>
  <si>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</si>
  <si>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</si>
  <si>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</si>
  <si>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</si>
  <si>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</si>
  <si>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</si>
  <si>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</si>
  <si>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</si>
  <si>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</si>
  <si>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</si>
  <si>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</si>
  <si>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</si>
  <si>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</si>
  <si>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</si>
  <si>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</si>
  <si>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</si>
  <si>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</si>
  <si>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</si>
  <si>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</si>
  <si>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</si>
  <si>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</si>
  <si>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</si>
  <si>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</si>
  <si>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</si>
  <si>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</si>
  <si>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</si>
  <si>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</si>
  <si>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</si>
  <si>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</si>
  <si>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</si>
  <si>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</si>
  <si>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</si>
  <si>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</si>
  <si>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</si>
  <si>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</si>
  <si>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</si>
  <si>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</si>
  <si>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</si>
  <si>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</si>
  <si>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</si>
  <si>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</si>
  <si>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</si>
  <si>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</si>
  <si>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</si>
  <si>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</si>
  <si>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</si>
  <si>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</si>
  <si>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</si>
  <si>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</si>
  <si>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</si>
  <si>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</si>
  <si>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</si>
  <si>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</si>
  <si>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</si>
  <si>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</si>
  <si>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</si>
  <si>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</si>
  <si>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</si>
  <si>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</si>
  <si>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</si>
  <si>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</si>
  <si>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</si>
  <si>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</si>
  <si>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</si>
  <si>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</si>
  <si>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</si>
  <si>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</si>
  <si>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</si>
  <si>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</si>
  <si>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</si>
  <si>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</si>
  <si>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</si>
  <si>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</si>
  <si>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</si>
  <si>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</si>
  <si>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</si>
  <si>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</si>
  <si>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</si>
  <si>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</si>
  <si>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</si>
  <si>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</si>
  <si>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</si>
  <si>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</si>
  <si>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</si>
  <si>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</si>
  <si>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</si>
  <si>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</si>
  <si>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</si>
  <si>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</si>
  <si>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</si>
  <si>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</si>
  <si>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</si>
  <si>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</si>
  <si>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</si>
  <si>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</si>
  <si>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</si>
  <si>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</si>
  <si>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</si>
  <si>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</si>
  <si>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</si>
  <si>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</si>
  <si>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</si>
  <si>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</si>
  <si>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</si>
  <si>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</si>
  <si>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</si>
  <si>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</si>
  <si>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</si>
  <si>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</si>
  <si>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</si>
  <si>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</si>
  <si>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</si>
  <si>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</si>
  <si>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</si>
  <si>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</si>
  <si>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</si>
  <si>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</si>
  <si>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</si>
  <si>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</si>
  <si>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</si>
  <si>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</si>
  <si>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</si>
  <si>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</si>
  <si>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</si>
  <si>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</si>
  <si>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</si>
  <si>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</si>
  <si>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</si>
  <si>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</si>
  <si>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</si>
  <si>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</si>
  <si>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</si>
  <si>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</si>
  <si>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</si>
  <si>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</si>
  <si>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</si>
  <si>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</si>
  <si>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</si>
  <si>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</si>
  <si>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</si>
  <si>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</si>
  <si>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</si>
  <si>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</si>
  <si>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</si>
  <si>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</si>
  <si>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</si>
  <si>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</si>
  <si>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</si>
  <si>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</si>
  <si>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</si>
  <si>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</si>
  <si>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</si>
  <si>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</si>
  <si>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</si>
  <si>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</si>
  <si>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</si>
  <si>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</si>
  <si>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</si>
  <si>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</si>
  <si>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</si>
  <si>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</si>
  <si>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</si>
  <si>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</si>
  <si>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</si>
  <si>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</si>
  <si>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</si>
  <si>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</si>
  <si>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</si>
  <si>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</si>
  <si>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</si>
  <si>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</si>
  <si>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</si>
  <si>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</si>
  <si>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</si>
  <si>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</si>
  <si>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</si>
  <si>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</si>
  <si>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</si>
  <si>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</si>
  <si>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</si>
  <si>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</si>
  <si>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</si>
  <si>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</si>
  <si>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</si>
  <si>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</si>
  <si>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</si>
  <si>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</si>
  <si>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</si>
  <si>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</si>
  <si>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</si>
  <si>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</si>
  <si>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</si>
  <si>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</si>
  <si>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</si>
  <si>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</si>
  <si>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</si>
  <si>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</si>
  <si>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</si>
  <si>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</si>
  <si>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</si>
  <si>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</si>
  <si>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</si>
  <si>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</si>
  <si>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</si>
  <si>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</si>
  <si>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</si>
  <si>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</si>
  <si>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</si>
  <si>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</si>
  <si>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</si>
  <si>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</si>
  <si>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</si>
  <si>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</si>
  <si>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</si>
  <si>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</si>
  <si>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</si>
  <si>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</si>
  <si>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</si>
  <si>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</si>
  <si>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</si>
  <si>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</si>
  <si>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</si>
  <si>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</si>
  <si>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</si>
  <si>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</si>
  <si>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</si>
  <si>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</si>
  <si>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</si>
  <si>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</si>
  <si>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</si>
  <si>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</si>
  <si>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</si>
  <si>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</si>
  <si>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</si>
  <si>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</si>
  <si>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</si>
  <si>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</si>
  <si>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</si>
  <si>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</si>
  <si>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</si>
  <si>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</si>
  <si>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</si>
  <si>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</si>
  <si>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</si>
  <si>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</si>
  <si>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</si>
  <si>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</si>
  <si>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</si>
  <si>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</si>
  <si>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</si>
  <si>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</si>
  <si>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</si>
  <si>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</si>
  <si>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</si>
  <si>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</si>
  <si>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</si>
  <si>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</si>
  <si>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</si>
  <si>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</si>
  <si>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</si>
  <si>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</si>
  <si>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</si>
  <si>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</si>
  <si>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</si>
  <si>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</si>
  <si>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</si>
  <si>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</si>
  <si>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</si>
  <si>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</si>
  <si>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</si>
  <si>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</si>
  <si>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</si>
  <si>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</si>
  <si>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</si>
  <si>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</si>
  <si>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</si>
  <si>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</si>
  <si>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</si>
  <si>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</si>
  <si>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</si>
  <si>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</si>
  <si>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</si>
  <si>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</si>
  <si>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</si>
  <si>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</si>
  <si>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</si>
  <si>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</si>
  <si>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</si>
  <si>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</si>
  <si>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</si>
  <si>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</si>
  <si>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</si>
  <si>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</si>
  <si>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</si>
  <si>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</si>
  <si>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</si>
  <si>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</si>
  <si>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</si>
  <si>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</si>
  <si>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</si>
  <si>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</si>
  <si>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</si>
  <si>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</si>
  <si>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</si>
  <si>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</si>
  <si>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</si>
  <si>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</si>
  <si>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</si>
  <si>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</si>
  <si>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</si>
  <si>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</si>
  <si>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</si>
  <si>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</si>
  <si>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</si>
  <si>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</si>
  <si>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</si>
  <si>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</si>
  <si>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</si>
  <si>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</si>
  <si>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</si>
  <si>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</si>
  <si>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</si>
  <si>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</si>
  <si>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</si>
  <si>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</si>
  <si>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</si>
  <si>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</si>
  <si>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</si>
  <si>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</si>
  <si>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</si>
  <si>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</si>
  <si>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</si>
  <si>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</si>
  <si>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</si>
  <si>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</si>
  <si>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</si>
  <si>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</si>
  <si>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</si>
  <si>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</si>
  <si>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</si>
  <si>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</si>
  <si>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</si>
  <si>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</si>
  <si>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</si>
  <si>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</si>
  <si>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</si>
  <si>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</si>
  <si>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</si>
  <si>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</si>
  <si>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</si>
  <si>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</si>
  <si>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</si>
  <si>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</si>
  <si>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</si>
  <si>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</si>
  <si>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</si>
  <si>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</si>
  <si>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</si>
  <si>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</si>
  <si>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</si>
  <si>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</si>
  <si>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</si>
  <si>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</si>
  <si>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</si>
  <si>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</si>
  <si>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</si>
  <si>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</si>
  <si>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</si>
  <si>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</si>
  <si>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</si>
  <si>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</si>
  <si>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</si>
  <si>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</si>
  <si>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</si>
  <si>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</si>
  <si>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</si>
  <si>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</si>
  <si>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</si>
  <si>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</si>
  <si>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</si>
  <si>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</si>
  <si>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</si>
  <si>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</si>
  <si>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</si>
  <si>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</si>
  <si>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</si>
  <si>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</si>
  <si>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</si>
  <si>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</si>
  <si>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</si>
  <si>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</si>
  <si>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</si>
  <si>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</si>
  <si>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</si>
  <si>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</si>
  <si>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</si>
  <si>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</si>
  <si>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</si>
  <si>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</si>
  <si>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</si>
  <si>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</si>
  <si>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</si>
  <si>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</si>
  <si>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</si>
  <si>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</si>
  <si>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</si>
  <si>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</si>
  <si>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</si>
  <si>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</si>
  <si>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</si>
  <si>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</si>
  <si>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</si>
  <si>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</si>
  <si>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</si>
  <si>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</si>
  <si>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</si>
  <si>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</si>
  <si>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</si>
  <si>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</si>
  <si>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</si>
  <si>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</si>
  <si>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</si>
  <si>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</si>
  <si>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</si>
  <si>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</si>
  <si>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</si>
  <si>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</si>
  <si>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</si>
  <si>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</si>
  <si>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</si>
  <si>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</si>
  <si>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</si>
  <si>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</si>
  <si>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</si>
  <si>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</si>
  <si>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</si>
  <si>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</si>
  <si>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</si>
  <si>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</si>
  <si>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</si>
  <si>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</si>
  <si>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</si>
  <si>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</si>
  <si>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</si>
  <si>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</si>
  <si>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</si>
  <si>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</si>
  <si>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</si>
  <si>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</si>
  <si>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</si>
  <si>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</si>
  <si>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</si>
  <si>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</si>
  <si>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</si>
  <si>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</si>
  <si>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</si>
  <si>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</si>
  <si>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</si>
  <si>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</si>
  <si>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</si>
  <si>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</si>
  <si>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</si>
  <si>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</si>
  <si>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</si>
  <si>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</si>
  <si>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</si>
  <si>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</si>
  <si>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</si>
  <si>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</si>
  <si>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</si>
  <si>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</si>
  <si>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</si>
  <si>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</si>
  <si>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</si>
  <si>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</si>
  <si>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</si>
  <si>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</si>
  <si>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</si>
  <si>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</si>
  <si>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</si>
  <si>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</si>
  <si>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</si>
  <si>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</si>
  <si>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</si>
  <si>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</si>
  <si>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</si>
  <si>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</si>
  <si>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</si>
  <si>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</si>
  <si>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</si>
  <si>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</si>
  <si>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</si>
  <si>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</si>
  <si>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</si>
  <si>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</si>
  <si>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</si>
  <si>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</si>
  <si>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</si>
  <si>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</si>
  <si>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</si>
  <si>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</si>
  <si>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</si>
  <si>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</si>
  <si>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</si>
  <si>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</si>
  <si>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</si>
  <si>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</si>
  <si>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</si>
  <si>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</si>
  <si>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</si>
  <si>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</si>
  <si>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</si>
  <si>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</si>
  <si>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</si>
  <si>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</si>
  <si>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</si>
  <si>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</si>
  <si>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</si>
  <si>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</si>
  <si>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</si>
  <si>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</si>
  <si>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</si>
  <si>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</si>
  <si>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</si>
  <si>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</si>
  <si>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</si>
  <si>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</si>
  <si>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</si>
  <si>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</si>
  <si>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</si>
  <si>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</si>
  <si>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</si>
  <si>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</si>
  <si>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</si>
  <si>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</si>
  <si>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</si>
  <si>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</si>
  <si>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</si>
  <si>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</si>
  <si>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</si>
  <si>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</si>
  <si>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</si>
  <si>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</si>
  <si>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</si>
  <si>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</si>
  <si>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</si>
  <si>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</si>
  <si>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</si>
  <si>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</si>
  <si>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</si>
  <si>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</si>
  <si>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</si>
  <si>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</si>
  <si>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</si>
  <si>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</si>
  <si>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</si>
  <si>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</si>
  <si>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</si>
  <si>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</si>
  <si>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</si>
  <si>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</si>
  <si>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</si>
  <si>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</si>
  <si>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</si>
  <si>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</si>
  <si>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</si>
  <si>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</si>
  <si>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</si>
  <si>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</si>
  <si>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</si>
  <si>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</si>
  <si>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</si>
  <si>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</si>
  <si>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</si>
  <si>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</si>
  <si>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</si>
  <si>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</si>
  <si>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</si>
  <si>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</si>
  <si>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</si>
  <si>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</si>
  <si>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</si>
  <si>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</si>
  <si>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</si>
  <si>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</si>
  <si>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</si>
  <si>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</si>
  <si>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</si>
  <si>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</si>
  <si>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</si>
  <si>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</si>
  <si>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</si>
  <si>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</si>
  <si>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</si>
  <si>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</si>
  <si>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</si>
  <si>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</si>
  <si>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</si>
  <si>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</si>
  <si>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</si>
  <si>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</si>
  <si>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</si>
  <si>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</si>
  <si>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</si>
  <si>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</si>
  <si>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</si>
  <si>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</si>
  <si>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</si>
  <si>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</si>
  <si>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</si>
  <si>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</si>
  <si>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</si>
  <si>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</si>
  <si>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</si>
  <si>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</si>
  <si>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</si>
  <si>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</si>
  <si>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</si>
  <si>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</si>
  <si>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</si>
  <si>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</si>
  <si>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</si>
  <si>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</si>
  <si>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</si>
  <si>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</si>
  <si>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</si>
  <si>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</si>
  <si>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</si>
  <si>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</si>
  <si>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</si>
  <si>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</si>
  <si>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</si>
  <si>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</si>
  <si>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</si>
  <si>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</si>
  <si>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</si>
  <si>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</si>
  <si>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</si>
  <si>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</si>
  <si>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</si>
  <si>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</si>
  <si>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</si>
  <si>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</si>
  <si>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</si>
  <si>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</si>
  <si>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</si>
  <si>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</si>
  <si>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</si>
  <si>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</si>
  <si>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</si>
  <si>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</si>
  <si>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</si>
  <si>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</si>
  <si>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</si>
  <si>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</si>
  <si>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</si>
  <si>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</si>
  <si>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</si>
  <si>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</si>
  <si>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</si>
  <si>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</si>
  <si>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</si>
  <si>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</si>
  <si>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</si>
  <si>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</si>
  <si>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</si>
  <si>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</si>
  <si>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</si>
  <si>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</si>
  <si>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</si>
  <si>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</si>
  <si>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</si>
  <si>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</si>
  <si>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</si>
  <si>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</si>
  <si>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</si>
  <si>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</si>
  <si>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</si>
  <si>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</si>
  <si>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</si>
  <si>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</si>
  <si>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</si>
  <si>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</si>
  <si>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</si>
  <si>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</si>
  <si>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</si>
  <si>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</si>
  <si>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</si>
  <si>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</si>
  <si>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</si>
  <si>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</si>
  <si>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</si>
  <si>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</si>
  <si>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</si>
  <si>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</si>
  <si>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</si>
  <si>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</si>
  <si>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</si>
  <si>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</si>
  <si>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</si>
  <si>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</si>
  <si>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</si>
  <si>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</si>
  <si>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</si>
  <si>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</si>
  <si>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</si>
  <si>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</si>
  <si>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</si>
  <si>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</si>
  <si>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</si>
  <si>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</si>
  <si>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</si>
  <si>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</si>
  <si>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</si>
  <si>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</si>
  <si>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</si>
  <si>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</si>
  <si>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</si>
  <si>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</si>
  <si>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</si>
  <si>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</si>
  <si>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</si>
  <si>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</si>
  <si>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</si>
  <si>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</si>
  <si>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</si>
  <si>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</si>
  <si>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</si>
  <si>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</si>
  <si>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</si>
  <si>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</si>
  <si>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</si>
  <si>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</si>
  <si>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</si>
  <si>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</si>
  <si>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</si>
  <si>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</si>
  <si>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</si>
  <si>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</si>
  <si>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</si>
  <si>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</si>
  <si>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</si>
  <si>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</si>
  <si>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</si>
  <si>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</si>
  <si>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</si>
  <si>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</si>
  <si>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</si>
  <si>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</si>
  <si>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</si>
  <si>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</si>
  <si>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</si>
  <si>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</si>
  <si>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</si>
  <si>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</si>
  <si>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</si>
  <si>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</si>
  <si>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</si>
  <si>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</si>
  <si>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</si>
  <si>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</si>
  <si>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</si>
  <si>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</si>
  <si>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</si>
  <si>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</si>
  <si>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</si>
  <si>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</si>
  <si>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</si>
  <si>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</si>
  <si>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</si>
  <si>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</si>
  <si>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</si>
  <si>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</si>
  <si>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</si>
  <si>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</si>
  <si>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</si>
  <si>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</si>
  <si>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</si>
  <si>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</si>
  <si>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</si>
  <si>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</si>
  <si>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</si>
  <si>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</si>
  <si>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</si>
  <si>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</si>
  <si>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</si>
  <si>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</si>
  <si>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</si>
  <si>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</si>
  <si>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</si>
  <si>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</si>
  <si>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</si>
  <si>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</si>
  <si>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</si>
  <si>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</si>
  <si>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</si>
  <si>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</si>
  <si>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</si>
  <si>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</si>
  <si>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</si>
  <si>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</si>
  <si>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</si>
  <si>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</si>
  <si>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</si>
  <si>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</si>
  <si>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</si>
  <si>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</si>
  <si>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</si>
  <si>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</si>
  <si>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</si>
  <si>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</si>
  <si>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</si>
  <si>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</si>
  <si>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</si>
  <si>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</si>
  <si>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</si>
  <si>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</si>
  <si>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</si>
  <si>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</si>
  <si>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</si>
  <si>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</si>
  <si>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</si>
  <si>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</si>
  <si>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</si>
  <si>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</si>
  <si>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</si>
  <si>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</si>
  <si>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</si>
  <si>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</si>
  <si>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</si>
  <si>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</si>
  <si>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</si>
  <si>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</si>
  <si>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</si>
  <si>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</si>
  <si>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</si>
  <si>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</si>
  <si>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</si>
  <si>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</si>
  <si>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</si>
  <si>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</si>
  <si>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</si>
  <si>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</si>
  <si>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</si>
  <si>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</si>
  <si>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</si>
  <si>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</si>
  <si>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</si>
  <si>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</si>
  <si>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</si>
  <si>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</si>
  <si>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</si>
  <si>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</si>
  <si>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</si>
  <si>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</si>
  <si>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</si>
  <si>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</si>
  <si>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</si>
  <si>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</si>
  <si>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</si>
  <si>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</si>
  <si>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</si>
  <si>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</si>
  <si>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</si>
  <si>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</si>
  <si>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</si>
  <si>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</si>
  <si>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</si>
  <si>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</si>
  <si>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</si>
  <si>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</si>
  <si>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</si>
  <si>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</si>
  <si>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</si>
  <si>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</si>
  <si>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</si>
  <si>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</si>
  <si>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</si>
  <si>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</si>
  <si>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</si>
  <si>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</si>
  <si>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</si>
  <si>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</si>
  <si>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</si>
  <si>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</si>
  <si>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</si>
  <si>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</si>
  <si>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</si>
  <si>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</si>
  <si>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</si>
  <si>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</si>
  <si>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</si>
  <si>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</si>
  <si>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</si>
  <si>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</si>
  <si>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</si>
  <si>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</si>
  <si>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</si>
  <si>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</si>
  <si>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</si>
  <si>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</si>
  <si>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</si>
  <si>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</si>
  <si>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</si>
  <si>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</si>
  <si>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</si>
  <si>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</si>
  <si>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</si>
  <si>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</si>
  <si>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</si>
  <si>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</si>
  <si>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</si>
  <si>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</si>
  <si>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</si>
  <si>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</si>
  <si>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</si>
  <si>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</si>
  <si>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</si>
  <si>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</si>
  <si>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</si>
  <si>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</si>
  <si>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</si>
  <si>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</si>
  <si>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</si>
  <si>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</si>
  <si>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</si>
  <si>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</si>
  <si>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</si>
  <si>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</si>
  <si>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</si>
  <si>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</si>
  <si>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</si>
  <si>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</si>
  <si>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</si>
  <si>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</si>
  <si>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</si>
  <si>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</si>
  <si>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</si>
  <si>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</si>
  <si>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</si>
  <si>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</si>
  <si>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</si>
  <si>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</si>
  <si>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</si>
  <si>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</si>
  <si>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</si>
  <si>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</si>
  <si>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</si>
  <si>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</si>
  <si>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</si>
  <si>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</si>
  <si>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</si>
  <si>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</si>
  <si>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</si>
  <si>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</si>
  <si>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</si>
  <si>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</si>
  <si>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</si>
  <si>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</si>
  <si>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</si>
  <si>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</si>
  <si>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</si>
  <si>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</si>
  <si>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</si>
  <si>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</si>
  <si>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</si>
  <si>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</si>
  <si>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</si>
  <si>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</si>
  <si>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</si>
  <si>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</si>
  <si>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</si>
  <si>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</si>
  <si>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</si>
  <si>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</si>
  <si>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</si>
  <si>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</si>
  <si>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</si>
  <si>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</si>
  <si>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</si>
  <si>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</si>
  <si>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</si>
  <si>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</si>
  <si>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</si>
  <si>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</si>
  <si>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</si>
  <si>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</si>
  <si>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</si>
  <si>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</si>
  <si>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</si>
  <si>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</si>
  <si>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</si>
  <si>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</si>
  <si>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</si>
  <si>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</si>
  <si>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</si>
  <si>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</si>
  <si>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</si>
  <si>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</si>
  <si>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</si>
  <si>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</si>
  <si>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</si>
  <si>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</si>
  <si>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</si>
  <si>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</si>
  <si>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</si>
  <si>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</si>
  <si>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</si>
  <si>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</si>
  <si>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</si>
  <si>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</si>
  <si>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</si>
  <si>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</si>
  <si>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</si>
  <si>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</si>
  <si>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</si>
  <si>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</si>
  <si>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</si>
  <si>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</si>
  <si>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</si>
  <si>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</si>
  <si>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</si>
  <si>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</si>
  <si>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</si>
  <si>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</si>
  <si>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</si>
  <si>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</si>
  <si>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</si>
  <si>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</si>
  <si>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</si>
  <si>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</si>
  <si>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</si>
  <si>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</si>
  <si>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</si>
  <si>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</si>
  <si>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</si>
  <si>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</si>
  <si>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</si>
  <si>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</si>
  <si>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</si>
  <si>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</si>
  <si>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</si>
  <si>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</si>
  <si>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</si>
  <si>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</si>
  <si>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</si>
  <si>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</si>
  <si>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</si>
  <si>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</si>
  <si>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</si>
  <si>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</si>
  <si>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</si>
  <si>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</si>
  <si>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</si>
  <si>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</si>
  <si>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</si>
  <si>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</si>
  <si>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</si>
  <si>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</si>
  <si>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</si>
  <si>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</si>
  <si>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</si>
  <si>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</si>
  <si>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</si>
  <si>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</si>
  <si>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</si>
  <si>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</si>
  <si>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</si>
  <si>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</si>
  <si>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</si>
  <si>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</si>
  <si>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</si>
  <si>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</si>
  <si>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</si>
  <si>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</si>
  <si>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</si>
  <si>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</si>
  <si>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</si>
  <si>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</si>
  <si>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</si>
  <si>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</si>
  <si>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</si>
  <si>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</si>
  <si>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</si>
  <si>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</si>
  <si>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</si>
  <si>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</si>
  <si>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</si>
  <si>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</si>
  <si>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</si>
  <si>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</si>
  <si>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</si>
  <si>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</si>
  <si>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</si>
  <si>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</si>
  <si>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</si>
  <si>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</si>
  <si>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</si>
  <si>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</si>
  <si>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</si>
  <si>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</si>
  <si>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</si>
  <si>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</si>
  <si>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</si>
  <si>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</si>
  <si>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</si>
  <si>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</si>
  <si>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</si>
  <si>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</si>
  <si>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</si>
  <si>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</si>
  <si>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</si>
  <si>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</si>
  <si>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</si>
  <si>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</si>
  <si>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</si>
  <si>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</si>
  <si>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</si>
  <si>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</si>
  <si>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</si>
  <si>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</si>
  <si>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</si>
  <si>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</si>
  <si>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</si>
  <si>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</si>
  <si>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</si>
  <si>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</si>
  <si>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</si>
  <si>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</si>
  <si>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</si>
  <si>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</si>
  <si>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</si>
  <si>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</si>
  <si>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</si>
  <si>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</si>
  <si>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</si>
  <si>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</si>
  <si>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</si>
  <si>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</si>
  <si>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</si>
  <si>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</si>
  <si>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</si>
  <si>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</si>
  <si>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</si>
  <si>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</si>
  <si>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</si>
  <si>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</si>
  <si>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</si>
  <si>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</si>
  <si>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</si>
  <si>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</si>
  <si>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</si>
  <si>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</si>
  <si>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</si>
  <si>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</si>
  <si>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</si>
  <si>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</si>
  <si>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</si>
  <si>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</si>
  <si>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</si>
  <si>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</si>
  <si>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</si>
  <si>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</si>
  <si>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</si>
  <si>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</si>
  <si>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</si>
  <si>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</si>
  <si>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</si>
  <si>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</si>
  <si>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</si>
  <si>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</si>
  <si>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</si>
  <si>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</si>
  <si>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</si>
  <si>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</si>
  <si>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</si>
  <si>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</si>
  <si>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</si>
  <si>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</si>
  <si>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</si>
  <si>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</si>
  <si>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</si>
  <si>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</si>
  <si>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</si>
  <si>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</si>
  <si>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</si>
  <si>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</si>
  <si>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</si>
  <si>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</si>
  <si>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</si>
  <si>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</si>
  <si>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</si>
  <si>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</si>
  <si>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</si>
  <si>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</si>
  <si>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</si>
  <si>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</si>
  <si>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</si>
  <si>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</si>
  <si>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</si>
  <si>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</si>
  <si>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</si>
  <si>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</si>
  <si>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</si>
  <si>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</si>
  <si>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</si>
  <si>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</si>
  <si>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</si>
  <si>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</si>
  <si>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</si>
  <si>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</si>
  <si>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</si>
  <si>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</si>
  <si>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</si>
  <si>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</si>
  <si>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</si>
  <si>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</si>
  <si>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</si>
  <si>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</si>
  <si>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</si>
  <si>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</si>
  <si>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</si>
  <si>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</si>
  <si>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</si>
  <si>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</si>
  <si>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</si>
  <si>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</si>
  <si>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</si>
  <si>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</si>
  <si>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</si>
  <si>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</si>
  <si>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</si>
  <si>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</si>
  <si>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</si>
  <si>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</si>
  <si>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</si>
  <si>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</si>
  <si>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</si>
  <si>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</si>
  <si>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</si>
  <si>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</si>
  <si>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</si>
  <si>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</si>
  <si>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</si>
  <si>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</si>
  <si>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</si>
  <si>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</si>
  <si>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</si>
  <si>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</si>
  <si>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</si>
  <si>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</si>
  <si>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</si>
  <si>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</si>
  <si>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</si>
  <si>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</si>
  <si>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</si>
  <si>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</si>
  <si>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</si>
  <si>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</si>
  <si>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</si>
  <si>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</si>
  <si>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</si>
  <si>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</si>
  <si>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</si>
  <si>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</si>
  <si>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</si>
  <si>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</si>
  <si>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</si>
  <si>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</si>
  <si>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</si>
  <si>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</si>
  <si>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</si>
  <si>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</si>
  <si>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</si>
  <si>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</si>
  <si>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</si>
  <si>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</si>
  <si>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</si>
  <si>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</si>
  <si>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</si>
  <si>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</si>
  <si>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</si>
  <si>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</si>
  <si>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</si>
  <si>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</si>
  <si>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</si>
  <si>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</si>
  <si>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</si>
  <si>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</si>
  <si>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</si>
  <si>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</si>
  <si>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</si>
  <si>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</si>
  <si>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</si>
  <si>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</si>
  <si>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</si>
  <si>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</si>
  <si>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</si>
  <si>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</si>
  <si>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</si>
  <si>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</si>
  <si>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</si>
  <si>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</si>
  <si>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</si>
  <si>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</si>
  <si>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</si>
  <si>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</si>
  <si>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</si>
  <si>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</si>
  <si>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</si>
  <si>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</si>
  <si>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</si>
  <si>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</si>
  <si>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</si>
  <si>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</si>
  <si>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</si>
  <si>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</si>
  <si>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</si>
  <si>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</si>
  <si>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</si>
  <si>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</si>
  <si>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</si>
  <si>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</si>
  <si>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</si>
  <si>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</si>
  <si>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</si>
  <si>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</si>
  <si>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</si>
  <si>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</si>
  <si>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</si>
  <si>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</si>
  <si>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</si>
  <si>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</si>
  <si>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</si>
  <si>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</si>
  <si>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</si>
  <si>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</si>
  <si>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</si>
  <si>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</si>
  <si>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</si>
  <si>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</si>
  <si>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</si>
  <si>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</si>
  <si>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</si>
  <si>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</si>
  <si>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</si>
  <si>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</si>
  <si>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</si>
  <si>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</si>
  <si>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</si>
  <si>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</si>
  <si>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</si>
  <si>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</si>
  <si>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</si>
  <si>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</si>
  <si>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</si>
  <si>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</si>
  <si>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</si>
  <si>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</si>
  <si>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</si>
  <si>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</si>
  <si>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</si>
  <si>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</si>
  <si>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</si>
  <si>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</si>
  <si>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</si>
  <si>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</si>
  <si>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</si>
  <si>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</si>
  <si>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</si>
  <si>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</si>
  <si>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</si>
  <si>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</si>
  <si>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</si>
  <si>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</si>
  <si>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</si>
  <si>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</si>
  <si>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</si>
  <si>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</si>
  <si>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</si>
  <si>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</si>
  <si>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</si>
  <si>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</si>
  <si>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</si>
  <si>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</si>
  <si>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</si>
  <si>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</si>
  <si>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</si>
  <si>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</si>
  <si>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</si>
  <si>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</si>
  <si>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</si>
  <si>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</si>
  <si>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</si>
  <si>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</si>
  <si>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</si>
  <si>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</si>
  <si>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</si>
  <si>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</si>
  <si>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</si>
  <si>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</si>
  <si>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</si>
  <si>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</si>
  <si>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</si>
  <si>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</si>
  <si>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</si>
  <si>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</si>
  <si>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</si>
  <si>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</si>
  <si>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</si>
  <si>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</si>
  <si>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</si>
  <si>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</si>
  <si>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</si>
  <si>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</si>
  <si>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</si>
  <si>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</si>
  <si>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</si>
  <si>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</si>
  <si>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</si>
  <si>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</si>
  <si>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</si>
  <si>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</si>
  <si>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</si>
  <si>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</si>
  <si>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</si>
  <si>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</si>
  <si>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</si>
  <si>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</si>
  <si>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</si>
  <si>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</si>
  <si>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</si>
  <si>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</si>
  <si>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</si>
  <si>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</si>
  <si>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</si>
  <si>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</si>
  <si>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</si>
  <si>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</si>
  <si>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</si>
  <si>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</si>
  <si>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</si>
  <si>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</si>
  <si>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</si>
  <si>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</si>
  <si>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</si>
  <si>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</si>
  <si>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</si>
  <si>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</si>
  <si>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</si>
  <si>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</si>
  <si>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</si>
  <si>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</si>
  <si>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</si>
  <si>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</si>
  <si>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</si>
  <si>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</si>
  <si>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</si>
  <si>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</si>
  <si>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</si>
  <si>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</si>
  <si>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</si>
  <si>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</si>
  <si>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</si>
  <si>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</si>
  <si>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</si>
  <si>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</si>
  <si>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</si>
  <si>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</si>
  <si>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</si>
  <si>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</si>
  <si>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</si>
  <si>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</si>
  <si>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</si>
  <si>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</si>
  <si>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</si>
  <si>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</si>
  <si>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</si>
  <si>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</si>
  <si>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</si>
  <si>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</si>
  <si>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</si>
  <si>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</si>
  <si>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</si>
  <si>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</si>
  <si>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</si>
  <si>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</si>
  <si>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</si>
  <si>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</si>
  <si>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</si>
  <si>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</si>
  <si>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</si>
  <si>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</si>
  <si>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</si>
  <si>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</si>
  <si>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</si>
  <si>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</si>
  <si>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</si>
  <si>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</si>
  <si>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</si>
  <si>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</si>
  <si>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</si>
  <si>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</si>
  <si>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</si>
  <si>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</si>
  <si>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</si>
  <si>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</si>
  <si>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</si>
  <si>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</si>
  <si>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</si>
  <si>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</si>
  <si>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</si>
  <si>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</si>
  <si>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</si>
  <si>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</si>
  <si>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</si>
  <si>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</si>
  <si>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</si>
  <si>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</si>
  <si>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</si>
  <si>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</si>
  <si>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</si>
  <si>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</si>
  <si>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</si>
  <si>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</si>
  <si>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</si>
  <si>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</si>
  <si>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</si>
  <si>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</si>
  <si>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</si>
  <si>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</si>
  <si>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</si>
  <si>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</si>
  <si>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</si>
  <si>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</si>
  <si>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</si>
  <si>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</si>
  <si>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</si>
  <si>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</si>
  <si>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</si>
  <si>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</si>
  <si>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</si>
  <si>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</si>
  <si>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</si>
  <si>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</si>
  <si>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</si>
  <si>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</si>
  <si>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</si>
  <si>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</si>
  <si>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</si>
  <si>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</si>
  <si>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</si>
  <si>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</si>
  <si>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</si>
  <si>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</si>
  <si>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</si>
  <si>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</si>
  <si>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</si>
  <si>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</si>
  <si>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</si>
  <si>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</si>
  <si>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</si>
  <si>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</si>
  <si>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</si>
  <si>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</si>
  <si>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</si>
  <si>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</si>
  <si>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</si>
  <si>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</si>
  <si>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</si>
  <si>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</si>
  <si>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</si>
  <si>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</si>
  <si>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</si>
  <si>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</si>
  <si>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</si>
  <si>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</si>
  <si>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</si>
  <si>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</si>
  <si>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</si>
  <si>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</si>
  <si>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</si>
  <si>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</si>
  <si>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</si>
  <si>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</si>
  <si>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</si>
  <si>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</si>
  <si>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</si>
  <si>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</si>
  <si>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</si>
  <si>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</si>
  <si>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</si>
  <si>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</si>
  <si>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</si>
  <si>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</si>
  <si>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</si>
  <si>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</si>
  <si>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</si>
  <si>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</si>
  <si>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</si>
  <si>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</si>
  <si>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</si>
  <si>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</si>
  <si>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</si>
  <si>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</si>
  <si>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</si>
  <si>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</si>
  <si>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</si>
  <si>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</si>
  <si>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</si>
  <si>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</si>
  <si>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</si>
  <si>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</si>
  <si>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</si>
  <si>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</si>
  <si>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</si>
  <si>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</si>
  <si>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</si>
  <si>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</si>
  <si>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</si>
  <si>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</si>
  <si>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</si>
  <si>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</si>
  <si>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</si>
  <si>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</si>
  <si>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</si>
  <si>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</si>
  <si>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</si>
  <si>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</si>
  <si>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</si>
  <si>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</si>
  <si>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</si>
  <si>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</si>
  <si>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</si>
  <si>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</si>
  <si>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</si>
  <si>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</si>
  <si>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</si>
  <si>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</si>
  <si>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</si>
  <si>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</si>
  <si>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</si>
  <si>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</si>
  <si>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</si>
  <si>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</si>
  <si>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</si>
  <si>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</si>
  <si>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</si>
  <si>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</si>
  <si>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</si>
  <si>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</si>
  <si>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</si>
  <si>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</si>
  <si>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</si>
  <si>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</si>
  <si>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</si>
  <si>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</si>
  <si>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</si>
  <si>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</si>
  <si>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</si>
  <si>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</si>
  <si>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</si>
  <si>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</si>
  <si>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</si>
  <si>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</si>
  <si>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</si>
  <si>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</si>
  <si>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</si>
  <si>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</si>
  <si>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</si>
  <si>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</si>
  <si>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</si>
  <si>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</si>
  <si>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</si>
  <si>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</si>
  <si>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</si>
  <si>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</si>
  <si>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</si>
  <si>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</si>
  <si>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</si>
  <si>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</si>
  <si>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</si>
  <si>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</si>
  <si>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</si>
  <si>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</si>
  <si>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</si>
  <si>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</si>
  <si>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</si>
  <si>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</si>
  <si>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</si>
  <si>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</si>
  <si>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</si>
  <si>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</si>
  <si>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</si>
  <si>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</si>
  <si>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</si>
  <si>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</si>
  <si>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</si>
  <si>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</si>
  <si>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</si>
  <si>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</si>
  <si>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</si>
  <si>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</si>
  <si>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</si>
  <si>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</si>
  <si>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</si>
  <si>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</si>
  <si>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</si>
  <si>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</si>
  <si>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</si>
  <si>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</si>
  <si>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</si>
  <si>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</si>
  <si>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</si>
  <si>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</si>
  <si>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</si>
  <si>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</si>
  <si>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</si>
  <si>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</si>
  <si>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</si>
  <si>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</si>
  <si>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</si>
  <si>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</si>
  <si>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</si>
  <si>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</si>
  <si>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</si>
  <si>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</si>
  <si>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</si>
  <si>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</si>
  <si>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</si>
  <si>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</si>
  <si>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</si>
  <si>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</si>
  <si>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</si>
  <si>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</si>
  <si>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</si>
  <si>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</si>
  <si>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</si>
  <si>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</si>
  <si>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</si>
  <si>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</si>
  <si>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</si>
  <si>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</si>
  <si>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</si>
  <si>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</si>
  <si>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</si>
  <si>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</si>
  <si>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</si>
  <si>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</si>
  <si>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</si>
  <si>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</si>
  <si>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</si>
  <si>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</si>
  <si>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</si>
  <si>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</si>
  <si>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</si>
  <si>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</si>
  <si>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</si>
  <si>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</si>
  <si>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</si>
  <si>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</si>
  <si>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</si>
  <si>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</si>
  <si>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</si>
  <si>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</si>
  <si>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</si>
  <si>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</si>
  <si>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</si>
  <si>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</si>
  <si>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</si>
  <si>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</si>
  <si>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</si>
  <si>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</si>
  <si>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</si>
  <si>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</si>
  <si>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</si>
  <si>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</si>
  <si>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</si>
  <si>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</si>
  <si>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</si>
  <si>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</si>
  <si>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</si>
  <si>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</si>
  <si>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</si>
  <si>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</si>
  <si>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</si>
  <si>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</si>
  <si>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</si>
  <si>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</si>
  <si>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</si>
  <si>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</si>
  <si>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</si>
  <si>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</si>
  <si>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</si>
  <si>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</si>
  <si>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</si>
  <si>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</si>
  <si>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</si>
  <si>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</si>
  <si>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</si>
  <si>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</si>
  <si>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</si>
  <si>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</si>
  <si>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</si>
  <si>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</si>
  <si>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</si>
  <si>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</si>
  <si>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</si>
  <si>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</si>
  <si>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</si>
  <si>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</si>
  <si>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</si>
  <si>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</si>
  <si>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</si>
  <si>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</si>
  <si>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</si>
  <si>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</si>
  <si>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</si>
  <si>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</si>
  <si>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</si>
  <si>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</si>
  <si>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</si>
  <si>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</si>
  <si>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</si>
  <si>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</si>
  <si>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</si>
  <si>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</si>
  <si>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</si>
  <si>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</si>
  <si>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</si>
  <si>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</si>
  <si>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</si>
  <si>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</si>
  <si>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</si>
  <si>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</si>
  <si>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</si>
  <si>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</si>
  <si>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</si>
  <si>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</si>
  <si>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</si>
  <si>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</si>
  <si>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</si>
  <si>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</si>
  <si>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</si>
  <si>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</si>
  <si>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</si>
  <si>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</si>
  <si>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</si>
  <si>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</si>
  <si>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</si>
  <si>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</si>
  <si>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</si>
  <si>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</si>
  <si>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</si>
  <si>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</si>
  <si>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</si>
  <si>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</si>
  <si>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</si>
  <si>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</si>
  <si>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</si>
  <si>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</si>
  <si>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</si>
  <si>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</si>
  <si>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</si>
  <si>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</si>
  <si>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</si>
  <si>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</si>
  <si>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</si>
  <si>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</si>
  <si>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</si>
  <si>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</si>
  <si>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</si>
  <si>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</si>
  <si>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</si>
  <si>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</si>
  <si>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</si>
  <si>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</si>
  <si>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</si>
  <si>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</si>
  <si>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</si>
  <si>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</si>
  <si>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</si>
  <si>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</si>
  <si>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</si>
  <si>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</si>
  <si>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</si>
  <si>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</si>
  <si>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</si>
  <si>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</si>
  <si>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</si>
  <si>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</si>
  <si>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</si>
  <si>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</si>
  <si>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</si>
  <si>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</si>
  <si>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</si>
  <si>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</si>
  <si>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</si>
  <si>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</si>
  <si>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</si>
  <si>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</si>
  <si>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</si>
  <si>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</si>
  <si>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</si>
  <si>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</si>
  <si>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</si>
  <si>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</si>
  <si>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</si>
  <si>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</si>
  <si>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</si>
  <si>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</si>
  <si>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</si>
  <si>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</si>
  <si>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</si>
  <si>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</si>
  <si>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</si>
  <si>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</si>
  <si>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</si>
  <si>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</si>
  <si>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</si>
  <si>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</si>
  <si>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</si>
  <si>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</si>
  <si>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</si>
  <si>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</si>
  <si>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</si>
  <si>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</si>
  <si>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</si>
  <si>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</si>
  <si>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</si>
  <si>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</si>
  <si>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</si>
  <si>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</si>
  <si>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</si>
  <si>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</si>
  <si>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</si>
  <si>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</si>
  <si>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</si>
  <si>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</si>
  <si>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</si>
  <si>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</si>
  <si>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</si>
  <si>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</si>
  <si>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</si>
  <si>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</si>
  <si>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</si>
  <si>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</si>
  <si>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</si>
  <si>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</si>
  <si>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</si>
  <si>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</si>
  <si>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</si>
  <si>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</si>
  <si>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</si>
  <si>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</si>
  <si>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</si>
  <si>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</si>
  <si>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</si>
  <si>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</si>
  <si>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</si>
  <si>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</si>
  <si>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</si>
  <si>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</si>
  <si>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</si>
  <si>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</si>
  <si>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</si>
  <si>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</si>
  <si>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</si>
  <si>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</si>
  <si>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</si>
  <si>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</si>
  <si>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</si>
  <si>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</si>
  <si>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</si>
  <si>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</si>
  <si>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</si>
  <si>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</si>
  <si>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</si>
  <si>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</si>
  <si>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</si>
  <si>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</si>
  <si>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</si>
  <si>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</si>
  <si>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</si>
  <si>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</si>
  <si>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</si>
  <si>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</si>
  <si>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</si>
  <si>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</si>
  <si>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</si>
  <si>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</si>
  <si>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</si>
  <si>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</si>
  <si>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</si>
  <si>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</si>
  <si>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</si>
  <si>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</si>
  <si>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</si>
  <si>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</si>
  <si>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</si>
  <si>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</si>
  <si>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</si>
  <si>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</si>
  <si>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</si>
  <si>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</si>
  <si>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</si>
  <si>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</si>
  <si>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</si>
  <si>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</si>
  <si>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</si>
  <si>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</si>
  <si>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</si>
  <si>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</si>
  <si>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</si>
  <si>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</si>
  <si>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</si>
  <si>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</si>
  <si>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</si>
  <si>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</si>
  <si>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</si>
  <si>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</si>
  <si>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</si>
  <si>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</si>
  <si>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</si>
  <si>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</si>
  <si>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</si>
  <si>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</si>
  <si>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</si>
  <si>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</si>
  <si>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</si>
  <si>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</si>
  <si>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</si>
  <si>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</si>
  <si>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</si>
  <si>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</si>
  <si>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</si>
  <si>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</si>
  <si>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</si>
  <si>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</si>
  <si>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</si>
  <si>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</si>
  <si>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</si>
  <si>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</si>
  <si>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</si>
  <si>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</si>
  <si>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</si>
  <si>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</si>
  <si>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</si>
  <si>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</si>
  <si>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</si>
  <si>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</si>
  <si>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</si>
  <si>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</si>
  <si>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</si>
  <si>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</si>
  <si>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</si>
  <si>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</si>
  <si>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</si>
  <si>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</si>
  <si>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</si>
  <si>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</si>
  <si>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</si>
  <si>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</si>
  <si>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</si>
  <si>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</si>
  <si>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</si>
  <si>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</si>
  <si>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</si>
  <si>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</si>
  <si>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</si>
  <si>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</si>
  <si>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</si>
  <si>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</si>
  <si>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</si>
  <si>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</si>
  <si>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</si>
  <si>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</si>
  <si>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</si>
  <si>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</si>
  <si>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</si>
  <si>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</si>
  <si>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</si>
  <si>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</si>
  <si>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</si>
  <si>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</si>
  <si>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</si>
  <si>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</si>
  <si>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</si>
  <si>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</si>
  <si>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</si>
  <si>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</si>
  <si>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</si>
  <si>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</si>
  <si>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</si>
  <si>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</si>
  <si>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</si>
  <si>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</si>
  <si>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</si>
  <si>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</si>
  <si>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</si>
  <si>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</si>
  <si>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</si>
  <si>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</si>
  <si>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</si>
  <si>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</si>
  <si>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</si>
  <si>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</si>
  <si>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</si>
  <si>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</si>
  <si>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</si>
  <si>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</si>
  <si>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</si>
  <si>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</si>
  <si>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</si>
  <si>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</si>
  <si>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</si>
  <si>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</si>
  <si>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</si>
  <si>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</si>
  <si>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</si>
  <si>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</si>
  <si>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</si>
  <si>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</si>
  <si>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</si>
  <si>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</si>
  <si>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</si>
  <si>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</si>
  <si>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</si>
  <si>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</si>
  <si>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</si>
  <si>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</si>
  <si>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</si>
  <si>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</si>
  <si>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</si>
  <si>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</si>
  <si>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</si>
  <si>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</si>
  <si>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</si>
  <si>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</si>
  <si>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</si>
  <si>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</si>
  <si>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</si>
  <si>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</si>
  <si>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</si>
  <si>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</si>
  <si>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</si>
  <si>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</si>
  <si>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</si>
  <si>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</si>
  <si>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</si>
  <si>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</si>
  <si>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</si>
  <si>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</si>
  <si>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</si>
  <si>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</si>
  <si>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</si>
  <si>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</si>
  <si>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</si>
  <si>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</si>
  <si>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</si>
  <si>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</si>
  <si>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</si>
  <si>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</si>
  <si>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</si>
  <si>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</si>
  <si>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</si>
  <si>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</si>
  <si>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</si>
  <si>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</si>
  <si>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</si>
  <si>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</si>
  <si>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</si>
  <si>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</si>
  <si>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</si>
  <si>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</si>
  <si>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</si>
  <si>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</si>
  <si>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</si>
  <si>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</si>
  <si>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</si>
  <si>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</si>
  <si>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</si>
  <si>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</si>
  <si>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</si>
  <si>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</si>
  <si>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</si>
  <si>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</si>
  <si>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</si>
  <si>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</si>
  <si>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</si>
  <si>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</si>
  <si>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</si>
  <si>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</si>
  <si>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</si>
  <si>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</si>
  <si>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</si>
  <si>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</si>
  <si>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</si>
  <si>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</si>
  <si>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</si>
  <si>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</si>
  <si>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</si>
  <si>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</si>
  <si>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</si>
  <si>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</si>
  <si>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</si>
  <si>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</si>
  <si>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</si>
  <si>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</si>
  <si>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</si>
  <si>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</si>
  <si>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</si>
  <si>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</si>
  <si>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</si>
  <si>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</si>
  <si>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</si>
  <si>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</si>
  <si>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</si>
  <si>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</si>
  <si>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</si>
  <si>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</si>
  <si>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</si>
  <si>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</si>
  <si>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</si>
  <si>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</si>
  <si>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</si>
  <si>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</si>
  <si>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</si>
  <si>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</si>
  <si>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</si>
  <si>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</si>
  <si>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</si>
  <si>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</si>
  <si>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</si>
  <si>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</si>
  <si>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</si>
  <si>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</si>
  <si>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</si>
  <si>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</si>
  <si>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</si>
  <si>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</si>
  <si>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</si>
  <si>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</si>
  <si>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</si>
  <si>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</si>
  <si>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</si>
  <si>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</si>
  <si>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</si>
  <si>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</si>
  <si>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</si>
  <si>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</si>
  <si>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</si>
  <si>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</si>
  <si>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</si>
  <si>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</si>
  <si>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</si>
  <si>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</si>
  <si>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</si>
  <si>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</si>
  <si>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</si>
  <si>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</si>
  <si>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</si>
  <si>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</si>
  <si>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</si>
  <si>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</si>
  <si>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</si>
  <si>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</si>
  <si>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</si>
  <si>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</si>
  <si>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</si>
  <si>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</si>
  <si>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</si>
  <si>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</si>
  <si>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</si>
  <si>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</si>
  <si>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</si>
  <si>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</si>
  <si>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</si>
  <si>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</si>
  <si>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</si>
  <si>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</si>
  <si>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</si>
  <si>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</si>
  <si>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</si>
  <si>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</si>
  <si>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</si>
  <si>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</si>
  <si>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</si>
  <si>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</si>
  <si>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</si>
  <si>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</si>
  <si>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</si>
  <si>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</si>
  <si>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</si>
  <si>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</si>
  <si>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</si>
  <si>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</si>
  <si>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</si>
  <si>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</si>
  <si>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</si>
  <si>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</si>
  <si>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</si>
  <si>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</si>
  <si>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</si>
  <si>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</si>
  <si>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</si>
  <si>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</si>
  <si>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</si>
  <si>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</si>
  <si>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</si>
  <si>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</si>
  <si>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</si>
  <si>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</si>
  <si>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</si>
  <si>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</si>
  <si>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</si>
  <si>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</si>
  <si>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</si>
  <si>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</si>
  <si>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</si>
  <si>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</si>
  <si>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</si>
  <si>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</si>
  <si>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</si>
  <si>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</si>
  <si>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</si>
  <si>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</si>
  <si>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</si>
  <si>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</si>
  <si>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</si>
  <si>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</si>
  <si>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</si>
  <si>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</si>
  <si>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</si>
  <si>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</si>
  <si>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</si>
  <si>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</si>
  <si>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</si>
  <si>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</si>
  <si>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</si>
  <si>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</si>
  <si>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</si>
  <si>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</si>
  <si>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</si>
  <si>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</si>
  <si>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</si>
  <si>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</si>
  <si>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</si>
  <si>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</si>
  <si>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</si>
  <si>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</si>
  <si>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</si>
  <si>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</si>
  <si>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</si>
  <si>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</si>
  <si>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</si>
  <si>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</si>
  <si>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</si>
  <si>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</si>
  <si>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</si>
  <si>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</si>
  <si>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</si>
  <si>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</si>
  <si>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</si>
  <si>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</si>
  <si>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</si>
  <si>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</si>
  <si>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</si>
  <si>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</si>
  <si>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</si>
  <si>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</si>
  <si>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</si>
  <si>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</si>
  <si>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</si>
  <si>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</si>
  <si>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</si>
  <si>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</si>
  <si>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</si>
  <si>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</si>
  <si>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</si>
  <si>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</si>
  <si>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</si>
  <si>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</si>
  <si>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</si>
  <si>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</si>
  <si>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</si>
  <si>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</si>
  <si>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</si>
  <si>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</si>
  <si>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</si>
  <si>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</si>
  <si>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</si>
  <si>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</si>
  <si>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</si>
  <si>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</si>
  <si>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</si>
  <si>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</si>
  <si>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</si>
  <si>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</si>
  <si>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</si>
  <si>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</si>
  <si>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</si>
  <si>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</si>
  <si>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</si>
  <si>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</si>
  <si>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</si>
  <si>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</si>
  <si>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</si>
  <si>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</si>
  <si>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</si>
  <si>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</si>
  <si>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</si>
  <si>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</si>
  <si>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</si>
  <si>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</si>
  <si>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</si>
  <si>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</si>
  <si>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</si>
  <si>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</si>
  <si>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</si>
  <si>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</si>
  <si>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</si>
  <si>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</si>
  <si>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</si>
  <si>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</si>
  <si>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</si>
  <si>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</si>
  <si>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</si>
  <si>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</si>
  <si>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</si>
  <si>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</si>
  <si>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</si>
  <si>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</si>
  <si>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</si>
  <si>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</si>
  <si>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</si>
  <si>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</si>
  <si>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</si>
  <si>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</si>
  <si>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</si>
  <si>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</si>
  <si>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</si>
  <si>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</si>
  <si>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</si>
  <si>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</si>
  <si>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</si>
  <si>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</si>
  <si>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</si>
  <si>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</si>
  <si>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</si>
  <si>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</si>
  <si>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</si>
  <si>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</si>
  <si>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</si>
  <si>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</si>
  <si>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</si>
  <si>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</si>
  <si>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</si>
  <si>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</si>
  <si>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</si>
  <si>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</si>
  <si>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</si>
  <si>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</si>
  <si>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</si>
  <si>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</si>
  <si>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</si>
  <si>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</si>
  <si>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</si>
  <si>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</si>
  <si>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</si>
  <si>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</si>
  <si>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</si>
  <si>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</si>
  <si>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</si>
  <si>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</si>
  <si>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</si>
  <si>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</si>
  <si>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</si>
  <si>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</si>
  <si>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</si>
  <si>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</si>
  <si>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</si>
  <si>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</si>
  <si>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</si>
  <si>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</si>
  <si>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</si>
  <si>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</si>
  <si>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</si>
  <si>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</si>
  <si>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</si>
  <si>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</si>
  <si>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</si>
  <si>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</si>
  <si>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</si>
  <si>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</si>
  <si>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</si>
  <si>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</si>
  <si>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</si>
  <si>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</si>
  <si>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</si>
  <si>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</si>
  <si>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</si>
  <si>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</si>
  <si>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</si>
  <si>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</si>
  <si>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</si>
  <si>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</si>
  <si>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</si>
  <si>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</si>
  <si>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</si>
  <si>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</si>
  <si>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</si>
  <si>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</si>
  <si>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</si>
  <si>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</si>
  <si>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</si>
  <si>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</si>
  <si>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</si>
  <si>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</si>
  <si>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</si>
  <si>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</si>
  <si>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</si>
  <si>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</si>
  <si>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</si>
  <si>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</si>
  <si>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</si>
  <si>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</si>
  <si>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</si>
  <si>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</si>
  <si>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</si>
  <si>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</si>
  <si>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</si>
  <si>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</si>
  <si>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</si>
  <si>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</si>
  <si>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</si>
  <si>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</si>
  <si>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</si>
  <si>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</si>
  <si>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</si>
  <si>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</si>
  <si>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</si>
  <si>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</si>
  <si>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</si>
  <si>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</si>
  <si>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</si>
  <si>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</si>
  <si>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</si>
  <si>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</si>
  <si>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</si>
  <si>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</si>
  <si>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</si>
  <si>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</si>
  <si>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</si>
  <si>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</si>
  <si>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</si>
  <si>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</si>
  <si>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</si>
  <si>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</si>
  <si>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</si>
  <si>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</si>
  <si>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</si>
  <si>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</si>
  <si>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</si>
  <si>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</si>
  <si>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</si>
  <si>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</si>
  <si>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</si>
  <si>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</si>
  <si>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</si>
  <si>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</si>
  <si>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</si>
  <si>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</si>
  <si>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</si>
  <si>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</si>
  <si>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</si>
  <si>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</si>
  <si>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</si>
  <si>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</si>
  <si>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</si>
  <si>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</si>
  <si>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</si>
  <si>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</si>
  <si>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</si>
  <si>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</si>
  <si>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</si>
  <si>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</si>
  <si>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</si>
  <si>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</si>
  <si>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</si>
  <si>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</si>
  <si>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</si>
  <si>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</si>
  <si>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</si>
  <si>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</si>
  <si>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</si>
  <si>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</si>
  <si>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</si>
  <si>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</si>
  <si>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</si>
  <si>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</si>
  <si>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</si>
  <si>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</si>
  <si>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</si>
  <si>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</si>
  <si>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</si>
  <si>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</si>
  <si>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</si>
  <si>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</si>
  <si>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</si>
  <si>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</si>
  <si>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</si>
  <si>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</si>
  <si>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</si>
  <si>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</si>
  <si>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</si>
  <si>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</si>
  <si>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</si>
  <si>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</si>
  <si>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</si>
  <si>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</si>
  <si>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</si>
  <si>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</si>
  <si>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</si>
  <si>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</si>
  <si>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</si>
  <si>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</si>
  <si>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</si>
  <si>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</si>
  <si>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</si>
  <si>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</si>
  <si>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</si>
  <si>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</si>
  <si>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</si>
  <si>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</si>
  <si>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</si>
  <si>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</si>
  <si>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</si>
  <si>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</si>
  <si>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</si>
  <si>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</si>
  <si>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</si>
  <si>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</si>
  <si>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</si>
  <si>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</si>
  <si>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</si>
  <si>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</si>
  <si>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</si>
  <si>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</si>
  <si>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</si>
  <si>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</si>
  <si>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</si>
  <si>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</si>
  <si>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</si>
  <si>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</si>
  <si>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</si>
  <si>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</si>
  <si>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</si>
  <si>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</si>
  <si>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</si>
  <si>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</si>
  <si>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</si>
  <si>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</si>
  <si>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</si>
  <si>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</si>
  <si>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</si>
  <si>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</si>
  <si>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</si>
  <si>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</si>
  <si>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</si>
  <si>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</si>
  <si>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</si>
  <si>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</si>
  <si>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</si>
  <si>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</si>
  <si>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</si>
  <si>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</si>
  <si>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</si>
  <si>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</si>
  <si>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</si>
  <si>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</si>
  <si>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</si>
  <si>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</si>
  <si>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</si>
  <si>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</si>
  <si>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</si>
  <si>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</si>
  <si>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</si>
  <si>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</si>
  <si>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</si>
  <si>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</si>
  <si>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</si>
  <si>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</si>
  <si>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</si>
  <si>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</si>
  <si>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</si>
  <si>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</si>
  <si>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</si>
  <si>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</si>
  <si>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</si>
  <si>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</si>
  <si>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</si>
  <si>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</si>
  <si>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</si>
  <si>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</si>
  <si>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</si>
  <si>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</si>
  <si>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</si>
  <si>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</si>
  <si>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</si>
  <si>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</si>
  <si>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</si>
  <si>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</si>
  <si>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</si>
  <si>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</si>
  <si>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</si>
  <si>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</si>
  <si>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</si>
  <si>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</si>
  <si>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</si>
  <si>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</si>
  <si>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</si>
  <si>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</si>
  <si>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</si>
  <si>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</si>
  <si>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</si>
  <si>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</si>
  <si>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</si>
  <si>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</si>
  <si>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</si>
  <si>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</si>
  <si>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</si>
  <si>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</si>
  <si>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</si>
  <si>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</si>
  <si>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</si>
  <si>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</si>
  <si>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</si>
  <si>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</si>
  <si>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</si>
  <si>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</si>
  <si>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</si>
  <si>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</si>
  <si>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</si>
  <si>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</si>
  <si>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</si>
  <si>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</si>
  <si>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</si>
  <si>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</si>
  <si>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</si>
  <si>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</si>
  <si>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</si>
  <si>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</si>
  <si>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</si>
  <si>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</si>
  <si>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</si>
  <si>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</si>
  <si>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</si>
  <si>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</si>
  <si>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</si>
  <si>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</si>
  <si>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</si>
  <si>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</si>
  <si>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</si>
  <si>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</si>
  <si>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</si>
  <si>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</si>
  <si>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</si>
  <si>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</si>
  <si>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</si>
  <si>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</si>
  <si>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</si>
  <si>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</si>
  <si>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</si>
  <si>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</si>
  <si>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</si>
  <si>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</si>
  <si>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</si>
  <si>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</si>
  <si>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</si>
  <si>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</si>
  <si>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</si>
  <si>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</si>
  <si>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</si>
  <si>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</si>
  <si>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</si>
  <si>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</si>
  <si>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</si>
  <si>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</si>
  <si>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</si>
  <si>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</si>
  <si>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</si>
  <si>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</si>
  <si>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</si>
  <si>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</si>
  <si>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</si>
  <si>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</si>
  <si>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</si>
  <si>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</si>
  <si>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</si>
  <si>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</si>
  <si>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</si>
  <si>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</si>
  <si>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</si>
  <si>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</si>
  <si>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</si>
  <si>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</si>
  <si>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</si>
  <si>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</si>
  <si>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</si>
  <si>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</si>
  <si>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</si>
  <si>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</si>
  <si>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</si>
  <si>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</si>
  <si>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</si>
  <si>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</si>
  <si>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</si>
  <si>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</si>
  <si>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</si>
  <si>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</si>
  <si>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</si>
  <si>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</si>
  <si>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</si>
  <si>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</si>
  <si>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</si>
  <si>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</si>
  <si>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</si>
  <si>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</si>
  <si>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</si>
  <si>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</si>
  <si>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</si>
  <si>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</si>
  <si>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</si>
  <si>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</si>
  <si>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</si>
  <si>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</si>
  <si>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</si>
  <si>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</si>
  <si>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</si>
  <si>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</si>
  <si>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</si>
  <si>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</si>
  <si>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</si>
  <si>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</si>
  <si>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</si>
  <si>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</si>
  <si>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</si>
  <si>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</si>
  <si>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</si>
  <si>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</si>
  <si>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</si>
  <si>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</si>
  <si>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</si>
  <si>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</si>
  <si>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</si>
  <si>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</si>
  <si>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</si>
  <si>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</si>
  <si>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</si>
  <si>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</si>
  <si>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</si>
  <si>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</si>
  <si>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</si>
  <si>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</si>
  <si>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</si>
  <si>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</si>
  <si>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</si>
  <si>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</si>
  <si>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</si>
  <si>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</si>
  <si>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</si>
  <si>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</si>
  <si>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</si>
  <si>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</si>
  <si>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</si>
  <si>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</si>
  <si>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</si>
  <si>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</si>
  <si>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</si>
  <si>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</si>
  <si>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</si>
  <si>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</si>
  <si>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</si>
  <si>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</si>
  <si>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</si>
  <si>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</si>
  <si>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</si>
  <si>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</si>
  <si>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</si>
  <si>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</si>
  <si>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</si>
  <si>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</si>
  <si>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</si>
  <si>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</si>
  <si>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</si>
  <si>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</si>
  <si>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</si>
  <si>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</si>
  <si>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</si>
  <si>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</si>
  <si>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</si>
  <si>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</si>
  <si>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</si>
  <si>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</si>
  <si>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</si>
  <si>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</si>
  <si>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</si>
  <si>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</si>
  <si>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</si>
  <si>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</si>
  <si>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</si>
  <si>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</si>
  <si>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</si>
  <si>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</si>
  <si>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</si>
  <si>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</si>
  <si>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</si>
  <si>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</si>
  <si>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</si>
  <si>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</si>
  <si>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</si>
  <si>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</si>
  <si>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</si>
  <si>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</si>
  <si>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</si>
  <si>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</si>
  <si>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</si>
  <si>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</si>
  <si>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</si>
  <si>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</si>
  <si>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</si>
  <si>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</si>
  <si>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</si>
  <si>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</si>
  <si>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</si>
  <si>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</si>
  <si>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</si>
  <si>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</si>
  <si>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</si>
  <si>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</si>
  <si>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</si>
  <si>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</si>
  <si>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</si>
  <si>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</si>
  <si>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</si>
  <si>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</si>
  <si>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</si>
  <si>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</si>
  <si>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</si>
  <si>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</si>
  <si>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</si>
  <si>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</si>
  <si>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</si>
  <si>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</si>
  <si>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</si>
  <si>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</si>
  <si>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</si>
  <si>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</si>
  <si>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</si>
  <si>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</si>
  <si>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</si>
  <si>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</si>
  <si>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</si>
  <si>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</si>
  <si>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</si>
  <si>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</si>
  <si>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</si>
  <si>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</si>
  <si>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</si>
  <si>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</si>
  <si>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</si>
  <si>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</si>
  <si>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</si>
  <si>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</si>
  <si>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</si>
  <si>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</si>
  <si>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</si>
  <si>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</si>
  <si>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</si>
  <si>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</si>
  <si>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</si>
  <si>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</si>
  <si>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</si>
  <si>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</si>
  <si>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</si>
  <si>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</si>
  <si>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</si>
  <si>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</si>
  <si>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</si>
  <si>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</si>
  <si>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</si>
  <si>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</si>
  <si>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</si>
  <si>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</si>
  <si>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</si>
  <si>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</si>
  <si>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</si>
  <si>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</si>
  <si>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</si>
  <si>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</si>
  <si>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</si>
  <si>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</si>
  <si>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</si>
  <si>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</si>
  <si>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</si>
  <si>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</si>
  <si>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</si>
  <si>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</si>
  <si>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</si>
  <si>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</si>
  <si>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</si>
  <si>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</si>
  <si>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</si>
  <si>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</si>
  <si>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</si>
  <si>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</si>
  <si>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</si>
  <si>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</si>
  <si>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</si>
  <si>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</si>
  <si>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</si>
  <si>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</si>
  <si>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</si>
  <si>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</si>
  <si>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</si>
  <si>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</si>
  <si>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</si>
  <si>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</si>
  <si>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</si>
  <si>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</si>
  <si>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</si>
  <si>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</si>
  <si>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</si>
  <si>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</si>
  <si>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</si>
  <si>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</si>
  <si>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</si>
  <si>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</si>
  <si>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</si>
  <si>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</si>
  <si>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</si>
  <si>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</si>
  <si>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</si>
  <si>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</si>
  <si>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</si>
  <si>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</si>
  <si>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</si>
  <si>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</si>
  <si>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</si>
  <si>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</si>
  <si>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</si>
  <si>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</si>
  <si>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</si>
  <si>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</si>
  <si>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</si>
  <si>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</si>
  <si>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</si>
  <si>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</si>
  <si>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</si>
  <si>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</si>
  <si>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</si>
  <si>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</si>
  <si>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</si>
  <si>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</si>
  <si>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</si>
  <si>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</si>
  <si>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</si>
  <si>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</si>
  <si>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</si>
  <si>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</si>
  <si>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</si>
  <si>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</si>
  <si>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</si>
  <si>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</si>
  <si>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</si>
  <si>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</si>
  <si>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</si>
  <si>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</si>
  <si>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</si>
  <si>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</si>
  <si>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</si>
  <si>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</si>
  <si>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</si>
  <si>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</si>
  <si>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</si>
  <si>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</si>
  <si>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</si>
  <si>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</si>
  <si>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</si>
  <si>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</si>
  <si>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</si>
  <si>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</si>
  <si>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</si>
  <si>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</si>
  <si>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</si>
  <si>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</si>
  <si>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</si>
  <si>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</si>
  <si>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</si>
  <si>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</si>
  <si>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</si>
  <si>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</si>
  <si>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</si>
  <si>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</si>
  <si>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</si>
  <si>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</si>
  <si>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</si>
  <si>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</si>
  <si>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</si>
  <si>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</si>
  <si>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</si>
  <si>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</si>
  <si>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</si>
  <si>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</si>
  <si>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</si>
  <si>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</si>
  <si>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</si>
  <si>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</si>
  <si>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</si>
  <si>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</si>
  <si>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</si>
  <si>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</si>
  <si>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</si>
  <si>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</si>
  <si>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</si>
  <si>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</si>
  <si>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</si>
  <si>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</si>
  <si>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</si>
  <si>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</si>
  <si>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</si>
  <si>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</si>
  <si>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</si>
  <si>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</si>
  <si>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</si>
  <si>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</si>
  <si>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</si>
  <si>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</si>
  <si>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</si>
  <si>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</si>
  <si>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</si>
  <si>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</si>
  <si>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</si>
  <si>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</si>
  <si>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</si>
  <si>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</si>
  <si>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</si>
  <si>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</si>
  <si>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</si>
  <si>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</si>
  <si>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</si>
  <si>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</si>
  <si>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</si>
  <si>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</si>
  <si>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</si>
  <si>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</si>
  <si>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</si>
  <si>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</si>
  <si>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</si>
  <si>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</si>
  <si>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</si>
  <si>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</si>
  <si>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</si>
  <si>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</si>
  <si>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</si>
  <si>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</si>
  <si>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</si>
  <si>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</si>
  <si>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</si>
  <si>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</si>
  <si>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</si>
  <si>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</si>
  <si>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</si>
  <si>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</si>
  <si>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</si>
  <si>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</si>
  <si>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</si>
  <si>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</si>
  <si>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</si>
  <si>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</si>
  <si>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</si>
  <si>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</si>
  <si>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</si>
  <si>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</si>
  <si>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</si>
  <si>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</si>
  <si>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</si>
  <si>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</si>
  <si>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</si>
  <si>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</si>
  <si>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</si>
  <si>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</si>
  <si>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</si>
  <si>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</si>
  <si>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</si>
  <si>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</si>
  <si>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</si>
  <si>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</si>
  <si>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</si>
  <si>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</si>
  <si>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</si>
  <si>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</si>
  <si>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</si>
  <si>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</si>
  <si>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</si>
  <si>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</si>
  <si>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</si>
  <si>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</si>
  <si>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</si>
  <si>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</si>
  <si>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</si>
  <si>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</si>
  <si>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</si>
  <si>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</si>
  <si>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</si>
  <si>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</si>
  <si>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</si>
  <si>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</si>
  <si>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</si>
  <si>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</si>
  <si>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</si>
  <si>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</si>
  <si>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</si>
  <si>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</si>
  <si>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</si>
  <si>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</si>
  <si>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</si>
  <si>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</si>
  <si>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</si>
  <si>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</si>
  <si>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</si>
  <si>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</si>
  <si>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</si>
  <si>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</si>
  <si>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</si>
  <si>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</si>
  <si>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</si>
  <si>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</si>
  <si>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</si>
  <si>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</si>
  <si>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</si>
  <si>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</si>
  <si>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</si>
  <si>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</si>
  <si>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</si>
  <si>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</si>
  <si>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</si>
  <si>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</si>
  <si>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</si>
  <si>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</si>
  <si>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</si>
  <si>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</si>
  <si>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</si>
  <si>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</si>
  <si>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</si>
  <si>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</si>
  <si>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</si>
  <si>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</si>
  <si>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</si>
  <si>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</si>
  <si>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</si>
  <si>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</si>
  <si>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</si>
  <si>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</si>
  <si>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</si>
  <si>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</si>
  <si>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</si>
  <si>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</si>
  <si>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</si>
  <si>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</si>
  <si>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</si>
  <si>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</si>
  <si>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</si>
  <si>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</si>
  <si>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</si>
  <si>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</si>
  <si>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</si>
  <si>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</si>
  <si>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</si>
  <si>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</si>
  <si>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</si>
  <si>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</si>
  <si>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</si>
  <si>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</si>
  <si>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</si>
  <si>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</si>
  <si>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</si>
  <si>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</si>
  <si>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</si>
  <si>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</si>
  <si>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</si>
  <si>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</si>
  <si>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</si>
  <si>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</si>
  <si>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</si>
  <si>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</si>
  <si>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</si>
  <si>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</si>
  <si>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</si>
  <si>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</si>
  <si>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</si>
  <si>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</si>
  <si>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</si>
  <si>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</si>
  <si>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</si>
  <si>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</si>
  <si>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</si>
  <si>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</si>
  <si>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</si>
  <si>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</si>
  <si>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</si>
  <si>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</si>
  <si>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</si>
  <si>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</si>
  <si>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</si>
  <si>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</si>
  <si>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</si>
  <si>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</si>
  <si>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</si>
  <si>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</si>
  <si>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</si>
  <si>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</si>
  <si>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</si>
  <si>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</si>
  <si>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</si>
  <si>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</si>
  <si>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</si>
  <si>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</si>
  <si>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</si>
  <si>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</si>
  <si>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</si>
  <si>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</si>
  <si>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</si>
  <si>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</si>
  <si>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</si>
  <si>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</si>
  <si>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</si>
  <si>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</si>
  <si>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</si>
  <si>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</si>
  <si>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</si>
  <si>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</si>
  <si>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</si>
  <si>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</si>
  <si>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</si>
  <si>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</si>
  <si>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</si>
  <si>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</si>
  <si>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</si>
  <si>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</si>
  <si>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</si>
  <si>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</si>
  <si>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</si>
  <si>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</si>
  <si>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</si>
  <si>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</si>
  <si>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</si>
  <si>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</si>
  <si>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</si>
  <si>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</si>
  <si>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</si>
  <si>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</si>
  <si>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</si>
  <si>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</si>
  <si>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</si>
  <si>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</si>
  <si>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</si>
  <si>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</si>
  <si>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</si>
  <si>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</si>
  <si>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</si>
  <si>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</si>
  <si>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</si>
  <si>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</si>
  <si>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</si>
  <si>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</si>
  <si>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</si>
  <si>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</si>
  <si>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</si>
  <si>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</si>
  <si>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</si>
  <si>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</si>
  <si>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</si>
  <si>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</si>
  <si>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</si>
  <si>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</si>
  <si>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</si>
  <si>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</si>
  <si>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</si>
  <si>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</si>
  <si>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</si>
  <si>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</si>
  <si>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</si>
  <si>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</si>
  <si>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</si>
  <si>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</si>
  <si>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</si>
  <si>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</si>
  <si>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</si>
  <si>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</si>
  <si>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</si>
  <si>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</si>
  <si>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</si>
  <si>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</si>
  <si>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</si>
  <si>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</si>
  <si>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</si>
  <si>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</si>
  <si>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</si>
  <si>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</si>
  <si>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</si>
  <si>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</si>
  <si>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</si>
  <si>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</si>
  <si>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</si>
  <si>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</si>
  <si>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</si>
  <si>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</si>
  <si>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</si>
  <si>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</si>
  <si>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</si>
  <si>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</si>
  <si>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</si>
  <si>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</si>
  <si>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</si>
  <si>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</si>
  <si>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</si>
  <si>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</si>
  <si>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</si>
  <si>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</si>
  <si>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</si>
  <si>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</si>
  <si>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</si>
  <si>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</si>
  <si>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</si>
  <si>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</si>
  <si>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</si>
  <si>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</si>
  <si>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</si>
  <si>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</si>
  <si>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</si>
  <si>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</si>
  <si>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</si>
  <si>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</si>
  <si>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</si>
  <si>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</si>
  <si>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</si>
  <si>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</si>
  <si>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</si>
  <si>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</si>
  <si>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</si>
  <si>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</si>
  <si>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</si>
  <si>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</si>
  <si>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</si>
  <si>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</si>
  <si>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</si>
  <si>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</si>
  <si>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</si>
  <si>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</si>
  <si>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</si>
  <si>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</si>
  <si>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</si>
  <si>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</si>
  <si>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</si>
  <si>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</si>
  <si>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</si>
  <si>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</si>
  <si>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</si>
  <si>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</si>
  <si>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</si>
  <si>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</si>
  <si>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</si>
  <si>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</si>
  <si>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</si>
  <si>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</si>
  <si>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</si>
  <si>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</si>
  <si>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</si>
  <si>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</si>
  <si>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</si>
  <si>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</si>
  <si>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</si>
  <si>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</si>
  <si>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</si>
  <si>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</si>
  <si>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</si>
  <si>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</si>
  <si>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</si>
  <si>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</si>
  <si>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</si>
  <si>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</si>
  <si>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</si>
  <si>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</si>
  <si>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</si>
  <si>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</si>
  <si>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</si>
  <si>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</si>
  <si>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</si>
  <si>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</si>
  <si>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</si>
  <si>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</si>
  <si>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</si>
  <si>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</si>
  <si>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</si>
  <si>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</si>
  <si>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</si>
  <si>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</si>
  <si>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</si>
  <si>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</si>
  <si>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</si>
  <si>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</si>
  <si>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</si>
  <si>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</si>
  <si>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</si>
  <si>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</si>
  <si>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</si>
  <si>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</si>
  <si>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</si>
  <si>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</si>
  <si>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</si>
  <si>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</si>
  <si>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</si>
  <si>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</si>
  <si>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</si>
  <si>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</si>
  <si>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</si>
  <si>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</si>
  <si>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</si>
  <si>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</si>
  <si>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</si>
  <si>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</si>
  <si>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</si>
  <si>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</si>
  <si>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</si>
  <si>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</si>
  <si>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</si>
  <si>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</si>
  <si>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</si>
  <si>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</si>
  <si>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</si>
  <si>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</si>
  <si>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</si>
  <si>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</si>
  <si>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</si>
  <si>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</si>
  <si>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</si>
  <si>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</si>
  <si>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</si>
  <si>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</si>
  <si>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</si>
  <si>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</si>
  <si>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</si>
  <si>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</si>
  <si>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</si>
  <si>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</si>
  <si>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</si>
  <si>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</si>
  <si>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</si>
  <si>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</si>
  <si>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</si>
  <si>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</si>
  <si>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</si>
  <si>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</si>
  <si>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</si>
  <si>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</si>
  <si>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</si>
  <si>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</si>
  <si>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</si>
  <si>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</si>
  <si>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</si>
  <si>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</si>
  <si>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</si>
  <si>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</si>
  <si>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</si>
  <si>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</si>
  <si>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</si>
  <si>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</si>
  <si>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</si>
  <si>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</si>
  <si>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</si>
  <si>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</si>
  <si>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</si>
  <si>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</si>
  <si>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</si>
  <si>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</si>
  <si>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</si>
  <si>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</si>
  <si>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</si>
  <si>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</si>
  <si>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</si>
  <si>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</si>
  <si>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</si>
  <si>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</si>
  <si>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</si>
  <si>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</si>
  <si>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</si>
  <si>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</si>
  <si>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</si>
  <si>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</si>
  <si>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</si>
  <si>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</si>
  <si>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</si>
  <si>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</si>
  <si>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</si>
  <si>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</si>
  <si>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</si>
  <si>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</si>
  <si>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</si>
  <si>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</si>
  <si>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</si>
  <si>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</si>
  <si>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</si>
  <si>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</si>
  <si>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</si>
  <si>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</si>
  <si>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</si>
  <si>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</si>
  <si>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</si>
  <si>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</si>
  <si>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</si>
  <si>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</si>
  <si>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</si>
  <si>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</si>
  <si>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</si>
  <si>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</si>
  <si>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</si>
  <si>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</si>
  <si>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</si>
  <si>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</si>
  <si>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</si>
  <si>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</si>
  <si>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</si>
  <si>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</si>
  <si>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</si>
  <si>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</si>
  <si>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</si>
  <si>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</si>
  <si>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</si>
  <si>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</si>
  <si>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</si>
  <si>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</si>
  <si>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</si>
  <si>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</si>
  <si>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</si>
  <si>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</si>
  <si>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</si>
  <si>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</si>
  <si>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</si>
  <si>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</si>
  <si>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</si>
  <si>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</si>
  <si>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</si>
  <si>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</si>
  <si>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</si>
  <si>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</si>
  <si>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</si>
  <si>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</si>
  <si>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</si>
  <si>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</si>
  <si>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</si>
  <si>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</si>
  <si>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</si>
  <si>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</si>
  <si>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</si>
  <si>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</si>
  <si>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</si>
  <si>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</si>
  <si>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</si>
  <si>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</si>
  <si>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</si>
  <si>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</si>
  <si>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</si>
  <si>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</si>
  <si>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</si>
  <si>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</si>
  <si>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</si>
  <si>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</si>
  <si>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</si>
  <si>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</si>
  <si>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</si>
  <si>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</si>
  <si>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</si>
  <si>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</si>
  <si>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</si>
  <si>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</si>
  <si>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</si>
  <si>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</si>
  <si>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</si>
  <si>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</si>
  <si>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</si>
  <si>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</si>
  <si>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</si>
  <si>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</si>
  <si>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</si>
  <si>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</si>
  <si>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</si>
  <si>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</si>
  <si>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</si>
  <si>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</si>
  <si>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</si>
  <si>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</si>
  <si>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</si>
  <si>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</si>
  <si>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</si>
  <si>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</si>
  <si>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</si>
  <si>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</si>
  <si>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</si>
  <si>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</si>
  <si>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</si>
  <si>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</si>
  <si>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</si>
  <si>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</si>
  <si>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</si>
  <si>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</si>
  <si>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</si>
  <si>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</si>
  <si>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</si>
  <si>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</si>
  <si>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</si>
  <si>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</si>
  <si>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</si>
  <si>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</si>
  <si>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</si>
  <si>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</si>
  <si>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</si>
  <si>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</si>
  <si>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</si>
  <si>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</si>
  <si>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</si>
  <si>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</si>
  <si>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</si>
  <si>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</si>
  <si>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</si>
  <si>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</si>
  <si>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</si>
  <si>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</si>
  <si>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</si>
  <si>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</si>
  <si>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</si>
  <si>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</si>
  <si>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</si>
  <si>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</si>
  <si>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</si>
  <si>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</si>
  <si>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</si>
  <si>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</si>
  <si>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</si>
  <si>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</si>
  <si>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</si>
  <si>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</si>
  <si>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</si>
  <si>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</si>
  <si>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</si>
  <si>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</si>
  <si>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</si>
  <si>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</si>
  <si>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</si>
  <si>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</si>
  <si>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</si>
  <si>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</si>
  <si>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</si>
  <si>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</si>
  <si>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</si>
  <si>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</si>
  <si>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</si>
  <si>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</si>
  <si>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</si>
  <si>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</si>
  <si>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</si>
  <si>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</si>
  <si>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</si>
  <si>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</si>
  <si>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</si>
  <si>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</si>
  <si>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</si>
  <si>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</si>
  <si>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</si>
  <si>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</si>
  <si>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</si>
  <si>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</si>
  <si>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</si>
  <si>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</si>
  <si>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</si>
  <si>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</si>
  <si>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</si>
  <si>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</si>
  <si>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</si>
  <si>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</si>
  <si>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</si>
  <si>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</si>
  <si>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</si>
  <si>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</si>
  <si>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</si>
  <si>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</si>
  <si>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</si>
  <si>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</si>
  <si>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</si>
  <si>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</si>
  <si>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</si>
  <si>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</si>
  <si>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</si>
  <si>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</si>
  <si>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</si>
  <si>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</si>
  <si>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</si>
  <si>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</si>
  <si>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</si>
  <si>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</si>
  <si>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</si>
  <si>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</si>
  <si>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</si>
  <si>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</si>
  <si>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</si>
  <si>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</si>
  <si>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</si>
  <si>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</si>
  <si>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</si>
  <si>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</si>
  <si>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</si>
  <si>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</si>
  <si>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</si>
  <si>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</si>
  <si>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</si>
  <si>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</si>
  <si>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</si>
  <si>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</si>
  <si>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</si>
  <si>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</si>
  <si>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</si>
  <si>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</si>
  <si>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</si>
  <si>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</si>
  <si>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</si>
  <si>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</si>
  <si>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</si>
  <si>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</si>
  <si>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</si>
  <si>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</si>
  <si>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</si>
  <si>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</si>
  <si>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</si>
  <si>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</si>
  <si>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</si>
  <si>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</si>
  <si>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</si>
  <si>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</si>
  <si>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</si>
  <si>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</si>
  <si>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</si>
  <si>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</si>
  <si>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</si>
  <si>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</si>
  <si>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</si>
  <si>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</si>
  <si>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</si>
  <si>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</si>
  <si>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</si>
  <si>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</si>
  <si>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</si>
  <si>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</si>
  <si>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</si>
  <si>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</si>
  <si>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</si>
  <si>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</si>
  <si>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</si>
  <si>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</si>
  <si>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</si>
  <si>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</si>
  <si>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</si>
  <si>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</si>
  <si>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</si>
  <si>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</si>
  <si>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</si>
  <si>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</si>
  <si>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</si>
  <si>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</si>
  <si>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</si>
  <si>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</si>
  <si>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</si>
  <si>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</si>
  <si>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</si>
  <si>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</si>
  <si>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</si>
  <si>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</si>
  <si>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</si>
  <si>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</si>
  <si>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</si>
  <si>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</si>
  <si>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</si>
  <si>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</si>
  <si>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</si>
  <si>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</si>
  <si>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</si>
  <si>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</si>
  <si>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</si>
  <si>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</si>
  <si>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</si>
  <si>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</si>
  <si>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</si>
  <si>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</si>
  <si>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</si>
  <si>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</si>
  <si>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</si>
  <si>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</si>
  <si>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</si>
  <si>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</si>
  <si>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</si>
  <si>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</si>
  <si>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</si>
  <si>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</si>
  <si>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</si>
  <si>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</si>
  <si>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</si>
  <si>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</si>
  <si>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</si>
  <si>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</si>
  <si>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</si>
  <si>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</si>
  <si>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</si>
  <si>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</si>
  <si>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</si>
  <si>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</si>
  <si>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</si>
  <si>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</si>
  <si>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</si>
  <si>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</si>
  <si>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</si>
  <si>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</si>
  <si>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</si>
  <si>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</si>
  <si>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</si>
  <si>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</si>
  <si>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</si>
  <si>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</si>
  <si>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</si>
  <si>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</si>
  <si>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</si>
  <si>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</si>
  <si>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</si>
  <si>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</si>
  <si>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</si>
  <si>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</si>
  <si>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</si>
  <si>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</si>
  <si>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</si>
  <si>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</si>
  <si>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</si>
  <si>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</si>
  <si>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</si>
  <si>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</si>
  <si>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</si>
  <si>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</si>
  <si>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</si>
  <si>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</si>
  <si>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</si>
  <si>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</si>
  <si>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</si>
  <si>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</si>
  <si>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</si>
  <si>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</si>
  <si>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</si>
  <si>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</si>
  <si>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</si>
  <si>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</si>
  <si>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</si>
  <si>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</si>
  <si>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</si>
  <si>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</si>
  <si>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</si>
  <si>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</si>
  <si>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</si>
  <si>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</si>
  <si>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</si>
  <si>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</si>
  <si>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</si>
  <si>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</si>
  <si>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</si>
  <si>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</si>
  <si>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</si>
  <si>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</si>
  <si>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</si>
  <si>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</si>
  <si>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</si>
  <si>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</si>
  <si>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</si>
  <si>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</si>
  <si>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</si>
  <si>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</si>
  <si>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</si>
  <si>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</si>
  <si>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</si>
  <si>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</si>
  <si>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</si>
  <si>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</si>
  <si>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</si>
  <si>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</si>
  <si>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</si>
  <si>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</si>
  <si>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</si>
  <si>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</si>
  <si>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</si>
  <si>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</si>
  <si>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</si>
  <si>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</si>
  <si>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</si>
  <si>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</si>
  <si>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</si>
  <si>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</si>
  <si>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</si>
  <si>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</si>
  <si>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</si>
  <si>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</si>
  <si>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</si>
  <si>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</si>
  <si>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</si>
  <si>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</si>
  <si>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</si>
  <si>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</si>
  <si>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</si>
  <si>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</si>
  <si>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</si>
  <si>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</si>
  <si>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</si>
  <si>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</si>
  <si>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</si>
  <si>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</si>
  <si>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</si>
  <si>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</si>
  <si>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</si>
  <si>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</si>
  <si>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</si>
  <si>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</si>
  <si>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</si>
  <si>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</si>
  <si>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</si>
  <si>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</si>
  <si>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</si>
  <si>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</si>
  <si>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</si>
  <si>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</si>
  <si>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</si>
  <si>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</si>
  <si>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</si>
  <si>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</si>
  <si>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</si>
  <si>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</si>
  <si>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</si>
  <si>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</si>
  <si>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</si>
  <si>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</si>
  <si>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</si>
  <si>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</si>
  <si>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</si>
  <si>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</si>
  <si>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</si>
  <si>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</si>
  <si>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</si>
  <si>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</si>
  <si>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</si>
  <si>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</si>
  <si>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</si>
  <si>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</si>
  <si>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</si>
  <si>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</si>
  <si>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</si>
  <si>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</si>
  <si>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</si>
  <si>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</si>
  <si>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</si>
  <si>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</si>
  <si>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</si>
  <si>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</si>
  <si>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</si>
  <si>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</si>
  <si>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</si>
  <si>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</si>
  <si>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</si>
  <si>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</si>
  <si>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</si>
  <si>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</si>
  <si>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</si>
  <si>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</si>
  <si>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</si>
  <si>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</si>
  <si>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</si>
  <si>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</si>
  <si>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</si>
  <si>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</si>
  <si>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</si>
  <si>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</si>
  <si>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</si>
  <si>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</si>
  <si>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</si>
  <si>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</si>
  <si>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</si>
  <si>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</si>
  <si>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</si>
  <si>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</si>
  <si>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</si>
  <si>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</si>
  <si>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</si>
  <si>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</si>
  <si>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</si>
  <si>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</si>
  <si>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</si>
  <si>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</si>
  <si>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</si>
  <si>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</si>
  <si>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</si>
  <si>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</si>
  <si>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</si>
  <si>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</si>
  <si>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</si>
  <si>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</si>
  <si>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</si>
  <si>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</si>
  <si>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</si>
  <si>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</si>
  <si>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</si>
  <si>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</si>
  <si>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</si>
  <si>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</si>
  <si>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</si>
  <si>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</si>
  <si>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</si>
  <si>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</si>
  <si>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</si>
  <si>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</si>
  <si>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</si>
  <si>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</si>
  <si>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</si>
  <si>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</si>
  <si>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</si>
  <si>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</si>
  <si>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</si>
  <si>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</si>
  <si>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</si>
  <si>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</si>
  <si>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</si>
  <si>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</si>
  <si>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</si>
  <si>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</si>
  <si>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</si>
  <si>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</si>
  <si>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</si>
  <si>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</si>
  <si>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</si>
  <si>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</si>
  <si>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</si>
  <si>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</si>
  <si>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</si>
  <si>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</si>
  <si>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</si>
  <si>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</si>
  <si>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</si>
  <si>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</si>
  <si>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</si>
  <si>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</si>
  <si>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</si>
  <si>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</si>
  <si>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</si>
  <si>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</si>
  <si>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</si>
  <si>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</si>
  <si>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</si>
  <si>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</si>
  <si>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</si>
  <si>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</si>
  <si>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</si>
  <si>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</si>
  <si>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</si>
  <si>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</si>
  <si>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</si>
  <si>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</si>
  <si>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</si>
  <si>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</si>
  <si>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</si>
  <si>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</si>
  <si>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</si>
  <si>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</si>
  <si>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</si>
  <si>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</si>
  <si>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</si>
  <si>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</si>
  <si>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</si>
  <si>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</si>
  <si>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</si>
  <si>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</si>
  <si>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</si>
  <si>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</si>
  <si>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</si>
  <si>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</si>
  <si>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</si>
  <si>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</si>
  <si>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</si>
  <si>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</si>
  <si>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</si>
  <si>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</si>
  <si>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</si>
  <si>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</si>
  <si>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</si>
  <si>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</si>
  <si>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</si>
  <si>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</si>
  <si>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</si>
  <si>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</si>
  <si>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</si>
  <si>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</si>
  <si>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</si>
  <si>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</si>
  <si>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</si>
  <si>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</si>
  <si>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</si>
  <si>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</si>
  <si>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</si>
  <si>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</si>
  <si>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</si>
  <si>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</si>
  <si>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</si>
  <si>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</si>
  <si>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</si>
  <si>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</si>
  <si>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</si>
  <si>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</si>
  <si>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</si>
  <si>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</si>
  <si>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</si>
  <si>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</si>
  <si>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</si>
  <si>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</si>
  <si>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</si>
  <si>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</si>
  <si>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</si>
  <si>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</si>
  <si>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</si>
  <si>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</si>
  <si>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</si>
  <si>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</si>
  <si>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</si>
  <si>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</si>
  <si>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</si>
  <si>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</si>
  <si>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</si>
  <si>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</si>
  <si>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</si>
  <si>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</si>
  <si>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</si>
  <si>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</si>
  <si>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</si>
  <si>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</si>
  <si>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</si>
  <si>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</si>
  <si>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</si>
  <si>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</si>
  <si>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</si>
  <si>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</si>
  <si>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</si>
  <si>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</si>
  <si>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</si>
  <si>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</si>
  <si>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</si>
  <si>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</si>
  <si>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</si>
  <si>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</si>
  <si>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</si>
  <si>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</si>
  <si>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</si>
  <si>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</si>
  <si>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</si>
  <si>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</si>
  <si>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</si>
  <si>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</si>
  <si>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</si>
  <si>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</si>
  <si>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</si>
  <si>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</si>
  <si>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</si>
  <si>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</si>
  <si>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</si>
  <si>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</si>
  <si>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</si>
  <si>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</si>
  <si>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</si>
  <si>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</si>
  <si>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</si>
  <si>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</si>
  <si>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</si>
  <si>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</si>
  <si>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</si>
  <si>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</si>
  <si>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</si>
  <si>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</si>
  <si>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</si>
  <si>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</si>
  <si>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</si>
  <si>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ETA 40 min </t>
  </si>
  <si>
    <t>PCM-20251005-00001368</t>
  </si>
  <si>
    <t>EM team was at site and connected PG and turn off 5G due to load issue</t>
  </si>
  <si>
    <t>PCM-20251005-00001465</t>
  </si>
  <si>
    <t>EM team on the way 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</si>
  <si>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</si>
  <si>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</si>
  <si>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</si>
  <si>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</si>
  <si>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</si>
  <si>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</si>
  <si>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</si>
  <si>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</si>
  <si>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</si>
  <si>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PCM-20251005-00001247 </t>
  </si>
  <si>
    <t>SCECO team disconnected power due to pending billing issue</t>
  </si>
  <si>
    <t xml:space="preserve"> PCM-20251005-00001409 </t>
  </si>
  <si>
    <t>EM team on the way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</si>
  <si>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</si>
  <si>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</si>
  <si>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</si>
  <si>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</si>
  <si>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TT-20251005-01479</t>
  </si>
  <si>
    <t xml:space="preserve">EM team need 20 min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</si>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</sst>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 totalsRowShown="0" headerRowDxfId="48" dataDxfId="47" headerRowBorderDxfId="45" tableBorderDxfId="46" totalsRowBorderDxfId="44">
  <autoFilter ref="A1:L1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272.46344143518218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45935.411867361108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45935.411867361108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45935.411867361108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45935.411867361108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45935.411867361108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45935.411867361108</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45935.411867013892</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45935.411867013892</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45935.411867361108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45935.411867361108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45935.411867361108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45935.411867361108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45935.411867361108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45935.411867361108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45935.411867361108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45935.411867361108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45935.411867361108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45935.411867361108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45935.411867361108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45935.411867361108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45935.411867361108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45935.411867361108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45935.411867361108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45935.411867361108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45935.411867361108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45935.411867361108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45935.411867361108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45935.411867361108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45935.411867361108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45935.411867361108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243.76008460648154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128.68478368056094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110.41202905093087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27558</v>
      </c>
      <c r="E6" s="131" t="s">
        <v>38964</v>
      </c>
      <c r="F6" s="132">
        <v>45935.368587962963</v>
      </c>
      <c r="G6" s="133">
        <f ca="1">IFERROR(NOW()-F6,"-")</f>
        <v>4.3279050929413643E-2</v>
      </c>
      <c r="H6" s="132">
        <v>45935.359560185185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45935.411867013892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45935.411867013892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45935.411867013892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45935.411867013892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45935.411867013892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45935.411867013892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45935.411867013892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49"/>
      <c r="E14" s="131"/>
      <c r="F14" s="132"/>
      <c r="G14" s="133">
        <f ca="1">IFERROR(NOW()-F14,"-")</f>
        <v>45935.411867013892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45935.411867013892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45935.411867013892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45935.411867013892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45935.411867013892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45935.411867013892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45935.411867013892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45935.411867013892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45935.411867013892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45935.411867013892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45935.411867013892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45935.411867013892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45935.411867013892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45935.411867013892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45935.411867013892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45935.411867013892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45935.411867013892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45935.411867013892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45935.411867013892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45935.411867013892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45935.411867013892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45935.411867013892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45935.411867013892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45935.411867013892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45935.411867013892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45935.411867013892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45935.411867013892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45935.411867013892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45935.411867013892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45935.411867013892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45935.411867013892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45935.411867013892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45935.411867013892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45935.411867013892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45935.411867013892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45935.411867013892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45935.411867013892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45935.411867013892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45935.411867013892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45935.411867013892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45935.411867013892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45935.411867013892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45935.411867013892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45935.411867013892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45935.411867013892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45935.411867013892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45935.411867013892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45935.411867013892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45935.411867013892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45935.411867013892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45935.411867013892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45935.411867013892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45935.411867013892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45935.411867013892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45935.411867013892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45935.411867013892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45935.411867013892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45935.411867013892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45935.411867013892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45935.411867013892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45935.411867013892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45935.411867013892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45935.411867013892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45935.411867013892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45935.411867013892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45935.411867013892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45935.411867013892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45935.411867013892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45935.411867013892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45935.411867013892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45935.411867013892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45935.411867013892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45935.411867013892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45935.411867013892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45935.411867013892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45935.411867013892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45935.411867013892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45935.411867013892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45935.411867013892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45935.411867013892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45935.411867013892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45935.411867013892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45935.411867013892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45935.411867013892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45935.411867013892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45935.411867013892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45935.411867013892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45935.411867013892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45935.411867013892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45935.411867013892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45935.411867013892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45935.411867013892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45935.411867013892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45935.411867013892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45935.411867013892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45935.411867013892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45935.411867013892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45935.411867013892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45935.411867013892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45935.411867013892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45935.411867013892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45935.411867013892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45935.411867013892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45935.411867013892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45935.411867013892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45935.411867013892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45935.411867013892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45935.411867013892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45935.411867013892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45935.411867013892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45935.411867013892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45935.411867013892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45935.411867013892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45935.411867013892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45935.411867013892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45935.411867013892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45935.411867013892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45935.411867013892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45935.411867013892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45935.411867013892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45935.411867013892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45935.411867013892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45935.411867013892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45935.411867013892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45935.411867013892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45935.411867013892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45935.411867013892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45935.411867013892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45935.411867013892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45935.411867013892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45935.411867013892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45935.411867013892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45935.411867013892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45935.411867013892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45935.411867013892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45935.411867013892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45935.411867013892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45935.411867013892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45935.411867013892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45935.411867013892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45935.411867013892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45935.411867013892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45935.411867013892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45935.411867013892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45935.411867013892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45935.411867013892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45935.411867013892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45935.411867013892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45935.411867013892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45935.411867013892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45935.411867013892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45935.411867013892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45935.411867013892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45935.411867013892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45935.411867013892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45935.411867013892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45935.411867013892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45935.411867013892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45935.411867013892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45935.411867013892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45935.411867013892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45935.411867013892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45935.411867013892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45935.411867013892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45935.411867013892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45935.411867013892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45935.411867013892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45935.411867013892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45935.411867013892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45935.411867013892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45935.411867013892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45935.411867013892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45935.411867013892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45935.411867013892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45935.411867013892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45935.411867013892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45935.411867013892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45935.411867013892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45935.411867013892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45935.411867013892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45935.411867013892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45935.411867013892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45935.411867013892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45935.411867013892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45935.411867013892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45935.411867013892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45935.411867013892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45935.411867013892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45935.411867013892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45935.411867013892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45935.411867013892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45935.411867013892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45935.411867013892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45935.411867013892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45935.411867013892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45935.411867013892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45935.411867013892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45935.411867013892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45935.411867013892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45935.411867013892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45935.411867013892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45935.411867013892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45935.411867013892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45935.411867013892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45935.411867013892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45935.411867013892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45935.411867013892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45935.411867013892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45935.411867013892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45935.411867013892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45935.411867013892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45935.411867013892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45935.411867013892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45935.411867013892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45935.411867013892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45935.411867013892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45935.411867013892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45935.411867013892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45935.411867013892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45935.411867013892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45935.411867013892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45935.411867013892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45935.411867013892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45935.411867013892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45935.411867013892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45935.411867013892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45935.411867013892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45935.411867013892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45935.411867013892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45935.411867013892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45935.411867013892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45935.411867013892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45935.411867013892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45935.411867013892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45935.411867013892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45935.411867013892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45935.411867013892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45935.411867013892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45935.411867013892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45935.411867013892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45935.411867013892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45935.411867013892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45935.411867013892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45935.411867013892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45935.411867013892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45935.411867013892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45935.411867013892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45935.411867013892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45935.411867013892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45935.411867013892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45935.411867013892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45935.411867013892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45935.411867013892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45935.411867013892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45935.411867013892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45935.411867013892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45935.411867013892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45935.411867013892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45935.411867013892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45935.411867013892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45935.411867013892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45935.411867013892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45935.411867013892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45935.411867013892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45935.411867013892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45935.411867013892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45935.411867013892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45935.411867013892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45935.411867013892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45935.411867013892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45935.411867013892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45935.411867013892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45935.411867013892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45935.411867013892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45935.411867013892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45935.411867013892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45935.411867013892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45935.411867013892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45935.411867013892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45935.411867013892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45935.411867013892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45935.411867013892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45935.411867013892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45935.411867013892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2" ca="1" si="0">IFERROR(NOW()-F2,"-")</f>
        <v>3.7399421300506219E-2</v>
      </c>
      <c r="H2" s="141">
        <v>45935.277465277781</v>
      </c>
      <c r="I2" s="19" t="str">
        <f>IFERROR(VLOOKUP(D2,DB!A:F,6,0),"")</f>
        <v>SCECO</v>
      </c>
      <c r="J2" s="18" t="str">
        <f>IFERROR(VLOOKUP(D2,DB!A:G,7,0),"")</f>
        <v>Weak</v>
      </c>
      <c r="K2" s="50" t="s">
        <v>39055</v>
      </c>
      <c r="L2" s="23" t="str">
        <f>IFERROR(VLOOKUP(D2,DB!A:I,9,0),"")</f>
        <v>Latis</v>
      </c>
    </row>
    <row r="3" spans="1:13" ht="15" customHeight="1">
      <c r="A3" s="19" t="s">
        <v>39056</v>
      </c>
      <c r="B3" s="75" t="str">
        <f>IFERROR(VLOOKUP(D3,DB!A:K,11,0),"")</f>
        <v>R3</v>
      </c>
      <c r="C3" s="18">
        <v>3</v>
      </c>
      <c r="D3" s="18" t="s">
        <v>23651</v>
      </c>
      <c r="E3" s="18" t="s">
        <v>38964</v>
      </c>
      <c r="F3" s="22">
        <v>45935.399583333332</v>
      </c>
      <c r="G3" s="21">
        <f t="shared" ca="1" si="0"/>
        <v>1.2284027776331641E-2</v>
      </c>
      <c r="H3" s="22">
        <v>45935.393252314818</v>
      </c>
      <c r="I3" s="19" t="str">
        <f>IFERROR(VLOOKUP(D3,DB!A:F,6,0),"")</f>
        <v>SCECO</v>
      </c>
      <c r="J3" s="18" t="str">
        <f>IFERROR(VLOOKUP(D3,DB!A:G,7,0),"")</f>
        <v>Dead</v>
      </c>
      <c r="K3" s="50" t="s">
        <v>39057</v>
      </c>
      <c r="L3" s="23" t="str">
        <f>IFERROR(VLOOKUP(D3,DB!A:I,9,0),"")</f>
        <v>Latis</v>
      </c>
    </row>
    <row r="4" spans="1:13" ht="15" customHeight="1">
      <c r="A4" s="19"/>
      <c r="B4" s="75" t="str">
        <f>IFERROR(VLOOKUP(D4,DB!A:K,11,0),"")</f>
        <v/>
      </c>
      <c r="C4" s="18"/>
      <c r="D4" s="18"/>
      <c r="E4" s="18"/>
      <c r="F4" s="20"/>
      <c r="G4" s="21">
        <f t="shared" ca="1" si="0"/>
        <v>45935.411867361108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45935.411867361108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45935.411867361108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45935.411867361108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45935.411867361108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45935.411867361108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45935.411867361108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45935.411867361108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45935.411867361108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45935.411867361108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45935.411867361108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45935.411867361108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45935.411867361108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45935.411867361108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45935.411867361108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45935.411867361108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45935.411867361108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45935.411867361108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45935.411867361108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45935.411867361108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45935.411867361108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45935.411867361108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45935.411867361108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45935.411867361108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45935.411867361108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45935.411867361108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45935.411867361108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45935.411867361108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45935.411867361108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45935.411867361108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45935.411867361108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45935.411867361108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45935.411867361108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45935.411867361108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45935.411867361108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45935.411867361108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45935.411867361108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45935.411867361108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45935.411867361108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45935.411867361108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45935.411867361108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45935.411867361108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45935.411867361108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45935.411867361108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45935.411867361108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45935.411867361108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45935.411867361108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45935.411867361108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45935.411867361108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45935.411867361108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45935.411867361108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45935.411867361108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45935.411867361108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45935.411867361108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45935.411867361108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45935.411867361108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45935.411867361108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45935.411867361108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45935.411867361108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45935.411867361108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45935.411867361108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45935.411867361108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45935.411867361108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45935.411867361108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45935.411867361108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45935.411867361108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45935.411867361108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45935.411867361108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45935.411867361108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45935.411867361108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45935.411867361108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45935.411867361108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45935.411867361108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45935.411867361108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45935.411867361108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45935.411867361108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45935.411867361108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45935.411867361108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45935.411867361108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45935.411867361108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45935.411867361108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45935.411867361108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45935.411867361108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45935.411867361108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45935.411867361108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45935.411867361108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45935.411867361108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45935.411867361108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45935.411867361108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45935.411867361108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45935.411867361108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45935.411867361108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45935.411867361108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45935.411867361108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45935.411867361108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45935.411867361108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45935.411867361108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45935.411867361108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45935.411867361108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45935.411867361108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45935.411867361108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45935.411867361108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45935.411867361108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45935.411867361108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45935.411867361108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45935.411867361108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45935.411867361108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45935.411867361108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45935.411867361108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45935.411867361108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45935.411867361108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45935.411867361108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45935.411867361108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45935.411867361108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45935.411867361108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45935.411867361108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45935.411867361108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45935.411867361108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45935.411867361108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45935.411867361108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45935.411867361108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45935.411867361108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45935.411867361108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45935.411867361108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45935.411867361108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45935.411867361108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45935.411867361108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45935.411867361108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45935.411867361108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45935.411867361108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45935.411867361108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45935.411867361108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45935.411867361108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45935.411867361108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45935.411867361108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45935.411867361108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45935.411867361108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45935.411867361108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45935.411867361108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45935.411867361108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45935.411867361108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45935.411867361108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45935.411867361108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45935.411867361108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45935.411867361108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45935.411867361108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45935.411867361108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45935.411867361108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45935.411867361108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45935.411867361108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45935.411867361108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45935.411867361108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45935.411867361108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45935.411867361108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45935.411867361108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45935.411867361108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45935.411867361108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45935.411867361108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45935.411867361108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45935.411867361108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45935.411867361108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45935.411867361108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45935.411867361108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45935.411867361108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45935.411867361108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45935.411867361108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45935.411867361108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45935.411867361108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45935.411867361108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45935.411867361108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45935.411867361108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45935.411867361108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45935.411867361108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45935.411867361108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45935.411867361108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45935.411867361108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45935.411867361108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45935.411867361108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45935.411867361108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45935.411867361108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45935.411867361108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45935.411867361108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45935.411867361108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45935.411867361108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45935.411867361108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45935.411867361108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45935.411867361108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45935.411867361108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45935.411867361108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45935.411867361108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45935.411867361108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45935.411867361108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45935.411867361108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45935.411867361108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45935.411867361108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45935.411867361108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45935.411867361108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45935.411867361108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45935.411867361108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45935.411867361108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45935.411867361108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45935.411867361108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45935.411867361108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45935.411867361108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45935.411867361108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45935.411867361108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45935.411867361108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45935.411867361108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45935.411867361108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45935.411867361108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45935.411867361108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45935.411867361108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45935.411867361108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45935.411867361108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45935.411867361108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45935.411867361108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45935.411867361108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45935.411867361108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45935.411867361108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45935.411867361108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45935.411867361108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45935.411867361108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45935.411867361108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45935.411867361108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45935.411867361108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45935.411867361108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45935.411867361108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45935.411867361108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45935.411867361108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45935.411867361108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45935.411867361108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45935.411867361108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45935.411867361108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45935.411867361108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45935.411867361108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45935.411867361108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45935.411867361108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45935.411867361108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45935.411867361108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45935.411867361108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45935.411867361108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45935.411867361108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45935.411867361108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45935.411867361108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45935.411867361108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45935.411867361108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45935.411867361108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45935.411867361108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45935.411867361108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45935.411867361108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45935.411867361108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45935.411867361108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45935.411867361108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45935.411867361108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45935.411867361108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45935.411867361108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45935.411867361108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45935.411867361108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45935.411867361108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45935.411867361108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45935.411867361108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45935.411867361108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45935.411867361108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45935.411867361108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45935.411867361108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45935.411867361108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45935.411867361108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45935.411867361108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45935.411867361108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45935.411867361108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45935.411867361108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45935.411867361108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45935.411867361108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45935.411867361108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45935.411867361108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45935.411867361108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45935.411867361108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45935.411867361108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45935.411867361108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45935.411867361108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45935.411867361108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45935.411867361108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45935.411867361108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45935.411867361108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45935.411867361108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45935.411867361108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45935.411867361108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45935.411867361108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45935.411867361108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45935.411867361108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45935.411867361108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45935.411867361108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45935.411867361108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45935.411867361108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45935.411867361108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45935.411867361108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45935.411867361108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45935.411867361108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45935.411867361108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45935.411867361108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45935.411867361108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45935.411867361108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45935.411867361108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45935.411867361108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45935.411867361108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45935.411867361108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45935.411867361108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45935.411867361108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45935.411867361108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45935.411867361108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45935.411867361108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45935.411867361108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45935.411867361108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45935.411867361108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45935.411867361108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45935.411867361108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45935.411867361108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45935.411867361108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45935.411867361108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45935.411867361108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45935.411867361108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45935.411867361108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45935.411867361108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45935.411867361108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45935.411867361108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45935.411867361108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45935.411867361108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45935.411867361108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45935.411867361108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45935.411867361108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45935.411867361108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45935.411867361108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45935.411867361108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45935.411867361108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45935.411867361108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45935.411867361108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45935.411867361108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45935.411867361108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45935.411867361108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45935.411867361108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45935.411867361108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45935.411867361108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45935.411867361108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45935.411867361108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45935.411867361108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45935.411867361108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45935.411867361108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45935.411867361108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45935.411867361108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45935.411867361108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45935.411867361108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45935.411867361108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45935.411867361108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45935.411867361108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45935.411867361108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45935.411867361108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45935.411867361108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45935.411867361108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45935.411867361108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45935.411867361108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45935.411867361108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45935.411867361108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45935.411867361108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45935.411867361108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45935.411867361108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45935.411867361108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45935.411867361108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45935.411867361108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45935.411867361108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45935.411867361108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45935.411867361108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45935.411867361108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45935.411867361108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45935.411867361108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45935.411867361108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45935.411867361108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45935.411867361108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45935.411867361108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45935.411867361108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45935.411867361108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45935.411867361108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45935.411867361108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45935.411867361108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45935.411867361108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45935.411867361108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45935.411867361108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45935.411867361108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45935.411867361108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45935.411867361108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45935.411867361108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45935.411867361108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45935.411867361108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45935.411867361108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45935.411867361108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45935.411867361108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45935.411867361108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45935.411867361108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45935.411867361108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45935.411867361108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45935.411867361108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45935.411867361108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45935.411867361108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45935.411867361108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45935.411867361108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45935.411867361108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45935.411867361108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45935.411867361108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45935.411867361108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45935.411867361108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45935.411867361108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45935.411867361108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45935.411867361108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45935.411867361108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45935.411867361108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45935.411867361108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45935.411867361108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45935.411867361108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45935.411867361108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45935.411867361108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45935.411867361108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45935.411867361108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45935.411867361108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45935.411867361108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45935.411867361108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45935.411867361108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45935.411867361108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45935.411867361108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45935.411867361108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45935.411867361108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45935.411867361108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45935.411867361108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45935.411867361108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45935.411867361108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45935.411867361108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45935.411867361108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45935.411867361108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45935.411867361108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45935.411867361108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45935.411867361108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45935.411867361108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45935.411867361108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45935.411867361108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45935.411867361108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45935.411867361108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45935.411867361108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45935.411867361108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45935.411867361108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45935.411867361108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45935.411867361108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45935.411867361108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45935.411867361108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45935.411867361108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45935.411867361108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45935.411867361108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45935.411867361108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45935.411867361108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45935.411867361108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45935.411867361108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45935.411867361108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45935.411867361108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45935.411867361108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45935.411867361108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45935.411867361108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45935.411867361108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45935.411867361108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45935.411867361108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45935.411867361108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45935.411867361108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45935.411867361108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45935.411867361108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45935.411867361108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45935.411867361108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45935.411867361108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45935.411867361108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45935.411867361108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45935.411867361108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45935.411867361108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45935.411867361108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45935.411867361108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45935.411867361108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45935.411867361108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45935.411867361108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45935.411867361108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45935.411867361108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45935.411867361108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45935.411867361108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45935.411867361108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45935.411867361108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45935.411867361108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45935.411867361108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45935.411867361108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45935.411867361108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45935.411867361108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45935.411867361108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45935.411867361108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45935.411867361108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45935.411867361108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45935.411867361108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45935.411867361108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45935.411867361108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45935.411867361108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45935.411867361108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45935.411867361108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45935.411867361108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45935.411867361108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45935.411867361108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45935.411867361108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45935.411867361108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45935.411867361108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45935.411867361108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45935.411867361108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45935.411867361108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45935.411867361108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45935.411867361108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45935.411867361108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45935.411867361108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45935.411867361108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45935.411867361108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45935.411867361108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45935.411867361108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45935.411867361108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45935.411867361108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45935.411867361108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45935.411867361108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45935.411867361108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45935.411867361108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45935.411867361108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45935.411867361108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45935.411867361108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45935.411867361108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45935.411867361108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45935.411867361108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45935.411867361108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45935.411867361108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45935.411867361108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45935.411867361108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45935.411867361108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45935.411867361108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45935.411867361108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45935.411867361108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45935.411867361108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45935.411867361108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45935.411867361108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45935.411867361108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45935.411867361108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45935.411867361108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45935.411867361108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45935.411867361108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45935.411867361108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45935.411867361108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45935.411867361108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45935.411867361108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45935.411867361108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45935.411867361108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45935.411867361108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45935.411867361108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45935.411867361108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45935.411867361108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45935.411867361108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45935.411867361108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45935.411867361108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45935.411867361108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45935.411867361108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45935.411867361108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45935.411867361108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45935.411867361108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45935.411867361108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45935.411867361108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45935.411867361108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45935.411867361108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45935.411867361108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45935.411867361108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45935.411867361108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45935.411867361108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45935.411867361108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45935.411867361108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45935.411867361108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45935.411867361108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45935.411867361108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45935.411867361108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45935.411867361108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45935.411867361108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45935.411867361108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45935.411867361108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45935.411867361108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45935.411867361108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45935.411867361108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45935.411867361108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45935.411867361108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45935.411867361108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45935.411867361108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45935.411867361108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45935.411867361108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45935.411867361108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45935.411867361108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45935.411867361108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45935.411867361108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45935.411867361108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45935.411867361108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45935.411867361108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45935.411867361108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45935.411867361108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45935.411867361108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45935.411867361108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45935.411867361108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45935.411867361108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45935.411867361108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45935.411867361108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45935.411867361108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45935.411867361108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45935.411867361108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45935.411867361108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45935.411867361108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45935.411867361108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45935.411867361108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45935.411867361108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45935.411867361108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45935.411867361108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45935.411867361108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45935.411867361108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45935.411867361108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45935.411867361108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45935.411867361108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45935.411867361108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45935.411867361108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45935.411867361108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45935.411867361108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45935.411867361108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45935.411867361108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45935.411867361108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45935.411867361108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45935.411867361108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45935.411867361108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45935.411867361108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45935.411867361108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45935.411867361108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45935.411867361108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45935.411867361108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45935.411867361108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45935.411867361108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45935.411867361108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45935.411867361108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45935.411867361108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45935.411867361108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45935.411867361108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45935.411867361108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45935.411867361108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45935.411867361108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45935.411867361108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45935.411867361108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45935.411867361108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45935.411867361108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45935.411867361108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45935.411867361108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45935.411867361108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45935.411867361108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45935.411867361108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45935.411867361108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45935.411867361108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45935.411867361108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45935.411867361108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45935.411867361108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45935.411867361108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45935.411867361108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45935.411867361108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45935.411867361108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45935.411867361108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45935.411867361108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45935.411867361108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45935.411867361108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45935.411867361108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45935.411867361108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45935.411867361108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45935.411867361108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45935.411867361108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45935.411867361108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45935.411867361108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45935.411867361108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45935.411867361108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45935.411867361108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45935.411867361108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45935.411867361108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45935.411867361108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45935.411867361108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45935.411867361108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45935.411867361108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45935.411867361108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45935.411867361108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45935.411867361108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45935.411867361108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45935.411867361108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45935.411867361108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45935.411867361108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45935.411867361108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45935.411867361108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45935.411867361108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45935.411867361108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45935.411867361108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45935.411867361108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45935.411867361108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45935.411867361108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45935.411867361108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45935.411867361108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45935.411867361108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45935.411867361108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45935.411867361108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45935.411867361108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45935.411867361108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45935.411867361108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45935.411867361108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45935.411867361108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45935.411867361108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45935.411867361108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45935.411867361108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45935.411867361108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45935.411867361108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45935.411867361108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45935.411867361108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45935.411867361108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45935.411867361108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45935.411867361108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45935.411867361108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45935.411867361108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45935.411867361108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45935.411867361108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45935.411867361108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45935.411867361108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45935.411867361108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45935.411867361108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45935.411867361108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45935.411867361108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45935.411867361108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45935.411867361108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45935.411867361108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45935.411867361108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45935.411867361108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45935.411867361108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45935.411867361108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45935.411867361108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45935.411867361108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45935.411867361108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45935.411867361108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45935.411867361108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45935.411867361108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45935.411867361108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45935.411867361108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45935.411867361108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45935.411867361108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45935.411867361108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45935.411867361108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45935.411867361108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45935.411867361108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45935.411867361108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45935.411867361108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45935.411867361108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45935.411867361108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45935.411867361108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45935.411867361108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45935.411867361108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45935.411867361108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45935.411867361108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45935.411867361108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45935.411867361108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45935.411867361108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45935.411867361108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45935.411867361108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45935.411867361108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45935.411867361108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45935.411867361108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45935.411867361108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45935.411867361108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45935.411867361108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45935.411867361108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45935.411867361108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45935.411867361108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45935.411867361108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45935.411867361108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45935.411867361108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45935.411867361108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45935.411867361108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45935.411867361108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45935.411867361108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45935.411867361108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45935.411867361108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45935.411867361108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45935.411867361108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45935.411867361108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45935.411867361108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45935.411867361108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45935.411867361108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45935.411867361108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45935.411867361108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45935.411867361108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45935.411867361108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45935.411867361108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45935.411867361108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45935.411867361108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45935.411867361108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45935.411867361108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45935.411867361108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45935.411867361108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45935.411867361108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45935.411867361108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45935.411867361108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45935.411867361108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45935.411867361108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45935.411867361108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45935.411867361108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45935.411867361108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45935.411867361108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45935.411867361108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45935.411867361108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45935.411867361108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45935.411867361108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45935.411867361108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45935.411867361108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45935.411867361108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45935.411867361108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45935.411867361108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45935.411867361108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45935.411867361108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45935.411867361108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45935.411867361108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45935.411867361108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45935.411867361108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45935.411867361108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45935.411867361108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45935.411867361108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45935.411867361108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45935.411867361108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45935.411867361108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45935.411867361108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45935.411867361108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45935.411867361108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45935.411867361108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45935.411867361108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45935.411867361108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45935.411867361108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45935.411867361108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45935.411867361108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45935.411867361108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45935.411867361108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45935.411867361108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45935.411867361108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45935.411867361108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45935.411867361108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45935.411867361108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45935.411867361108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45935.411867361108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45935.411867361108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45935.411867361108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45935.411867361108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45935.411867361108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45935.411867361108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45935.411867361108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45935.411867361108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45935.411867361108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45935.411867361108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45935.411867361108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45935.411867361108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45935.411867361108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45935.411867361108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45935.411867361108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45935.411867361108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45935.411867361108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45935.411867361108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45935.411867361108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45935.411867361108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45935.411867361108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45935.411867361108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45935.411867361108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45935.411867361108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45935.411867361108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45935.411867361108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45935.411867361108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45935.411867361108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45935.411867361108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45935.411867361108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45935.411867361108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45935.411867361108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45935.411867361108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45935.411867361108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45935.411867361108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45935.411867361108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45935.411867361108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45935.411867361108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45935.411867361108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45935.411867361108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45935.411867361108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45935.411867361108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45935.411867361108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45935.411867361108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45935.411867361108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45935.411867361108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45935.411867361108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45935.411867361108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45935.411867361108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45935.411867361108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45935.411867361108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45935.411867361108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45935.411867361108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45935.411867361108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45935.411867361108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45935.411867361108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45935.411867361108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45935.411867361108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45935.411867361108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45935.411867361108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45935.411867361108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45935.411867361108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45935.411867361108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45935.411867361108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45935.411867361108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45935.411867361108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45935.411867361108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45935.411867361108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45935.411867361108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45935.411867361108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45935.411867361108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45935.411867361108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45935.411867361108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45935.411867361108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45935.411867361108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45935.411867361108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45935.411867361108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45935.411867361108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45935.411867361108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45935.411867361108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45935.411867361108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45935.411867361108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45935.411867361108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45935.411867361108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45935.411867361108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45935.411867361108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45935.411867361108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45935.411867361108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45935.411867361108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45935.411867361108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45935.411867361108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45935.411867361108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45935.411867361108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45935.411867361108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45935.411867361108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45935.411867361108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45935.411867361108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45935.411867361108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45935.411867361108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45935.411867361108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45935.411867361108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45935.411867361108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45935.411867361108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45935.411867361108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45935.411867361108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45935.411867361108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45935.411867361108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45935.411867361108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45935.411867361108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45935.411867361108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45935.411867361108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45935.411867361108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45935.411867361108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45935.411867361108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45935.411867361108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45935.411867361108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45935.411867361108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45935.411867361108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45935.411867361108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45935.411867361108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45935.411867361108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45935.411867361108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45935.411867361108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45935.411867361108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45935.411867361108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45935.411867361108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45935.411867361108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45935.411867361108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45935.411867361108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45935.411867361108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45935.411867361108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45935.411867361108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45935.411867361108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45935.411867361108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45935.411867361108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45935.411867361108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45935.411867361108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45935.411867361108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45935.411867361108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45935.411867361108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45935.411867361108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45935.411867361108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45935.411867361108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45935.411867361108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45935.411867361108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45935.411867361108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45935.411867361108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45935.411867361108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45935.411867361108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45935.411867361108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45935.411867361108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45935.411867361108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45935.411867361108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45935.411867361108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45935.411867361108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45935.411867361108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45935.411867361108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45935.411867361108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45935.411867361108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45935.411867361108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45935.411867361108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45935.411867361108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45935.411867361108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45935.411867361108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45935.411867361108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45935.411867361108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45935.411867361108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45935.411867361108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45935.411867361108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45935.411867361108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45935.411867361108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45935.411867361108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45935.411867361108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45935.411867361108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45935.411867361108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45935.411867361108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45935.411867361108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45935.411867361108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45935.411867361108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45935.411867361108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45935.411867361108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45935.411867361108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45935.411867361108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45935.411867361108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45935.411867361108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45935.411867361108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45935.411867361108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45935.411867361108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45935.411867361108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45935.411867361108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45935.411867361108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45935.411867361108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45935.411867361108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45935.411867361108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45935.411867361108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45935.411867361108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45935.411867361108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45935.411867361108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45935.411867361108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45935.411867361108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45935.411867361108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45935.411867361108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45935.411867361108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45935.411867361108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45935.411867361108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45935.411867361108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45935.411867361108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45935.411867361108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45935.411867361108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45935.411867361108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45935.411867361108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45935.411867361108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45935.411867361108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45935.411867361108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45935.411867361108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45935.411867361108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45935.411867361108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45935.411867361108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45935.411867361108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45935.411867361108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45935.411867361108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45935.411867361108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45935.411867361108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45935.411867361108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45935.411867361108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45935.411867361108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45935.411867361108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45935.411867361108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45935.411867361108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45935.411867361108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45935.411867361108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45935.411867361108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45935.411867361108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45935.411867361108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45935.411867361108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45935.411867361108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45935.411867361108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45935.411867361108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45935.411867361108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45935.411867361108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45935.411867361108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45935.411867361108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45935.411867361108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45935.411867361108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45935.411867361108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45935.411867361108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45935.411867361108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45935.411867361108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45935.411867361108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45935.411867361108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45935.411867361108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45935.411867361108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45935.411867361108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45935.411867361108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45935.411867361108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45935.411867361108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45935.411867361108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45935.411867361108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45935.411867361108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45935.411867361108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45935.411867361108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45935.411867361108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45935.411867361108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45935.411867361108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45935.411867361108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45935.411867361108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45935.411867361108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45935.411867361108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45935.411867361108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45935.411867361108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45935.411867361108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45935.411867361108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45935.411867361108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45935.411867361108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45935.411867361108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45935.411867361108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45935.411867361108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45935.411867361108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45935.411867361108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45935.411867361108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45935.411867361108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45935.411867361108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45935.411867361108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45935.411867361108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45935.411867361108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45935.411867361108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45935.411867361108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45935.411867361108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45935.411867361108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45935.411867361108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45935.411867361108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45935.411867361108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45935.411867361108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45935.411867361108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45935.411867361108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45935.411867361108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45935.411867361108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45935.411867361108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45935.411867361108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45935.411867361108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45935.411867361108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45935.411867361108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45935.411867361108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45935.411867361108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45935.411867361108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45935.411867361108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45935.411867361108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45935.411867361108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45935.411867361108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45935.411867361108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45935.411867361108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45935.411867361108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45935.411867361108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45935.411867361108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45935.411867361108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45935.411867361108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45935.411867361108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45935.411867361108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45935.411867361108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45935.411867361108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45935.411867361108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45935.411867361108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45935.411867361108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45935.411867361108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45935.411867361108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45935.411867361108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45935.411867361108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45935.411867361108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45935.411867361108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45935.411867361108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45935.411867361108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45935.411867361108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45935.411867361108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45935.411867361108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45935.411867361108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45935.411867361108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45935.411867361108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45935.411867361108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45935.411867361108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45935.411867361108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45935.411867361108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45935.411867361108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45935.411867361108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45935.411867361108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45935.411867361108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45935.411867361108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45935.411867361108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45935.411867361108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45935.411867361108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45935.411867361108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45935.411867361108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45935.411867361108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45935.411867361108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45935.411867361108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45935.411867361108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45935.411867361108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45935.411867361108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45935.411867361108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45935.411867361108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45935.411867361108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45935.411867361108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45935.411867361108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45935.411867361108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45935.411867361108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45935.411867361108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45935.411867361108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45935.411867361108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45935.411867361108</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231.93114942129614</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4.5215892361156875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0.41655451388942311</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0.25492256944562541</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1</v>
      </c>
      <c r="D6" s="107" t="s">
        <v>28333</v>
      </c>
      <c r="E6" s="112" t="s">
        <v>38964</v>
      </c>
      <c r="F6" s="113">
        <v>45935.321701388886</v>
      </c>
      <c r="G6" s="114">
        <f ca="1">IFERROR(NOW()-F6,"")</f>
        <v>9.0165625006193295E-2</v>
      </c>
      <c r="H6" s="113">
        <v>45935.315972222219</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1</v>
      </c>
      <c r="D7" s="107" t="s">
        <v>28306</v>
      </c>
      <c r="E7" s="112" t="s">
        <v>38964</v>
      </c>
      <c r="F7" s="113">
        <v>45935.389247685183</v>
      </c>
      <c r="G7" s="114">
        <f ca="1">IFERROR(NOW()-F7,"")</f>
        <v>2.2619328708969988E-2</v>
      </c>
      <c r="H7" s="113">
        <v>45935.381921296299</v>
      </c>
      <c r="I7" s="110" t="str">
        <f>IFERROR(VLOOKUP(D7,DB!A:F,6,0),"")</f>
        <v>SCECO</v>
      </c>
      <c r="J7" s="110" t="str">
        <f>IFERROR(VLOOKUP(D7,DB!A:G,7,0),"")</f>
        <v>Dead</v>
      </c>
      <c r="K7" s="115" t="s">
        <v>39070</v>
      </c>
      <c r="L7" s="107" t="str">
        <f>IFERROR(VLOOKUP(D7,DB!A:I,9,0),"")</f>
        <v>Latis</v>
      </c>
    </row>
    <row r="8" spans="1:16" ht="15" customHeight="1">
      <c r="A8" s="110"/>
      <c r="B8" s="110" t="str">
        <f>IFERROR(VLOOKUP(D8,DB!A:K,11,0),"")</f>
        <v/>
      </c>
      <c r="C8" s="111"/>
      <c r="D8" s="107"/>
      <c r="E8" s="112"/>
      <c r="F8" s="113"/>
      <c r="G8" s="114">
        <f ca="1">IFERROR(NOW()-F8,"")</f>
        <v>45935.411867013892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45935.411867013892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45935.411867013892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45935.411867013892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45935.411867013892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45935.411867013892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45935.411867013892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45935.411867013892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45935.411867013892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45935.411867013892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45935.411867013892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45935.411867013892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45935.411867013892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45935.411867013892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45935.411867013892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45935.411867013892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45935.411867013892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45935.411867013892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45935.411867013892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45935.411867013892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45935.411867013892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45935.411867013892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45935.411867013892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45935.411867013892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45935.411867013892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45935.411867013892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45935.411867013892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45935.411867013892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45935.411867013892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45935.411867013892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45935.411867013892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45935.411867013892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45935.411867013892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45935.411867013892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45935.411867013892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45935.411867013892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45935.411867013892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45935.411867013892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45935.411867013892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45935.411867013892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45935.411867013892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45935.411867013892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45935.411867013892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45935.411867013892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45935.411867013892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45935.411867013892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45935.411867013892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45935.411867013892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45935.411867013892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45935.411867013892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45935.411867013892</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45935.411867013892</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45935.411867013892</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45935.411867013892</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45935.411867013892</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45935.411867013892</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45935.411867013892</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45935.411867013892</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45935.411867013892</v>
      </c>
      <c r="H66" s="113"/>
      <c r="I66" s="110" t="str">
        <f>IFERROR(VLOOKUP(D66,DB!A:F,6,0),"")</f>
        <v/>
      </c>
      <c r="J66" s="110" t="str">
        <f>IFERROR(VLOOKUP(D66,DB!A:G,7,0),"")</f>
        <v/>
      </c>
      <c r="K66" s="115"/>
      <c r="L66" s="107"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43.579807175919996</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39043</v>
      </c>
      <c r="F3" s="38">
        <v>45926.188877314817</v>
      </c>
      <c r="G3" s="39">
        <f ca="1">IFERROR(NOW()-F3,"-")</f>
        <v>9.222989699075697</v>
      </c>
      <c r="H3" s="38">
        <v>45926.158159722225</v>
      </c>
      <c r="I3" s="37" t="str">
        <f>IFERROR(VLOOKUP(D3,DB!A:F,6,0),"")</f>
        <v>SCECO</v>
      </c>
      <c r="J3" s="37" t="str">
        <f>IFERROR(VLOOKUP(D3,DB!A:G,7,0),"")</f>
        <v>Good</v>
      </c>
      <c r="K3" s="37" t="s">
        <v>39074</v>
      </c>
      <c r="L3" s="37" t="str">
        <f>IFERROR(VLOOKUP(D3,DB!A:I,9,0),"")</f>
        <v>Latis</v>
      </c>
      <c r="M3" s="136"/>
    </row>
    <row r="4" spans="1:13" ht="15">
      <c r="A4" s="37" t="s">
        <v>39075</v>
      </c>
      <c r="B4" s="37" t="str">
        <f>IFERROR(VLOOKUP(D4,DB!A:K,11,0),"")</f>
        <v>R5</v>
      </c>
      <c r="C4" s="37">
        <v>1</v>
      </c>
      <c r="D4" s="37" t="s">
        <v>30538</v>
      </c>
      <c r="E4" s="37" t="s">
        <v>39043</v>
      </c>
      <c r="F4" s="38" t="s">
        <v>24</v>
      </c>
      <c r="G4" s="39" t="str">
        <f ca="1">IFERROR(NOW()-F4,"-")</f>
        <v>-</v>
      </c>
      <c r="H4" s="38">
        <v>45935.383125</v>
      </c>
      <c r="I4" s="37" t="str">
        <f>IFERROR(VLOOKUP(D4,DB!A:F,6,0),"")</f>
        <v>SCECO</v>
      </c>
      <c r="J4" s="37" t="str">
        <f>IFERROR(VLOOKUP(D4,DB!A:G,7,0),"")</f>
        <v>Dead</v>
      </c>
      <c r="K4" s="37" t="s">
        <v>39076</v>
      </c>
      <c r="L4" s="37" t="str">
        <f>IFERROR(VLOOKUP(D4,DB!A:I,9,0),"")</f>
        <v>Latis</v>
      </c>
      <c r="M4" s="136"/>
    </row>
    <row r="5" spans="1:13" ht="15">
      <c r="A5" s="37"/>
      <c r="B5" s="37" t="str">
        <f>IFERROR(VLOOKUP(D5,DB!A:K,11,0),"")</f>
        <v/>
      </c>
      <c r="C5" s="37"/>
      <c r="D5" s="37"/>
      <c r="E5" s="37"/>
      <c r="F5" s="38"/>
      <c r="G5" s="39">
        <f ca="1">IFERROR(NOW()-F5,"-")</f>
        <v>45935.411867013892</v>
      </c>
      <c r="H5" s="38"/>
      <c r="I5" s="37" t="str">
        <f>IFERROR(VLOOKUP(D5,DB!A:F,6,0),"")</f>
        <v/>
      </c>
      <c r="J5" s="37" t="str">
        <f>IFERROR(VLOOKUP(D5,DB!A:G,7,0),"")</f>
        <v/>
      </c>
      <c r="K5" s="37"/>
      <c r="L5" s="37" t="str">
        <f>IFERROR(VLOOKUP(D5,DB!A:I,9,0),"")</f>
        <v/>
      </c>
      <c r="M5" s="136"/>
    </row>
    <row r="6" spans="1:13" ht="15.75">
      <c r="A6" s="37"/>
      <c r="B6" s="37" t="str">
        <f>IFERROR(VLOOKUP(D6,DB!A:K,11,0),"")</f>
        <v/>
      </c>
      <c r="C6" s="37"/>
      <c r="D6" s="140"/>
      <c r="E6" s="37"/>
      <c r="F6" s="38"/>
      <c r="G6" s="39">
        <f ca="1">IFERROR(NOW()-F6,"-")</f>
        <v>45935.411867013892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45935.411867013892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45935.411867013892</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45935.411867013892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45935.411867013892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45935.411867013892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45935.411867013892</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45935.411867013892</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45935.411867013892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45935.411867013892</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0"/>
      <c r="E16" s="37"/>
      <c r="F16" s="38"/>
      <c r="G16" s="39">
        <f ca="1">IFERROR(NOW()-F16,"-")</f>
        <v>45935.411867013892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45935.411867013892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45935.411867013892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45935.411867013892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45935.411867013892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45935.411867013892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45935.411867013892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45935.411867013892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45935.411867013892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45935.411867013892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45935.411867013892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45935.411867013892</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45935.411867013892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45935.411867013892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45935.411867013892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45935.411867013892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45935.411867013892</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45935.411867013892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45935.411867013892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45935.411867013892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45935.411867013892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45935.411867013892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45935.411867013892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45935.411867013892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45935.411867013892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45935.411867013892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45935.411867013892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45935.411867013892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45935.411867013892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45935.411867013892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45935.411867013892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45935.411867013892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45935.411867013892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45935.411867013892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45935.411867013892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45935.411867013892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45935.411867013892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45935.411867013892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45935.411867013892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45935.411867013892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45935.411867013892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45935.411867013892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45935.411867013892</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45935.411867013892</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45935.411867013892</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45935.411867013892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45935.411867013892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45935.411867013892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45935.411867013892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45935.411867013892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45935.411867013892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45935.411867013892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45935.411867013892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45935.411867013892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45935.411867013892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45935.411867013892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45935.411867013892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45935.411867013892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45935.411867013892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45935.411867013892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45935.411867013892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45935.411867013892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45935.411867013892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45935.411867013892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45935.411867013892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45935.411867013892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45935.411867013892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45935.411867013892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45935.411867013892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45935.411867013892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45935.411867013892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45935.411867013892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45935.411867013892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45935.411867013892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45935.411867013892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45935.411867013892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45935.411867013892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45935.411867013892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45935.411867013892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45935.411867013892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45935.411867013892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45935.411867013892</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45935.411867013892</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45935.411867013892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45935.411867013892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45935.411867013892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45935.411867013892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45935.411867013892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45935.411867013892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45935.411867013892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45935.411867013892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45935.411867013892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45935.411867013892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45935.411867013892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45935.411867013892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45935.411867013892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45935.411867013892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45935.411867013892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45935.411867013892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45935.411867013892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45935.411867013892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45935.411867013892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45935.411867013892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45935.411867013892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45935.411867013892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45935.411867013892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45935.411867013892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45935.411867013892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45935.411867013892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45935.411867013892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45935.411867013892</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45935.411867013892</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45935.411867013892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45935.411867013892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45935.411867013892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45935.411867013892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45935.411867013892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45935.411867013892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45935.411867013892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45935.411867013892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45935.411867013892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45935.411867013892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45935.411867013892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45935.411867013892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45935.411867013892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45935.411867013892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45935.411867013892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45935.411867013892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45935.411867013892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45935.411867013892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45935.411867013892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45935.411867013892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45935.411867013892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45935.411867013892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45935.411867013892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45935.411867013892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45935.411867013892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45935.411867013892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45935.411867013892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45935.411867013892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45935.411867013892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45935.411867013892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45935.411867013892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45935.411867013892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45935.411867013892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45935.411867013892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45935.411867013892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45935.411867013892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45935.411867013892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45935.411867013892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45935.411867013892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45935.411867013892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45935.411867013892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45935.411867013892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45935.411867013892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45935.411867013892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45935.411867013892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45935.411867013892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45935.411867013892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45935.411867013892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45935.411867013892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45935.411867013892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45935.411867013892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45935.411867013892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45935.411867013892</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45935.411867013892</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tabSelected="1" workbookViewId="0">
      <selection activeCell="A4" sqref="A4:XFD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8.6390197916698526</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1.5308947916710167</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1.7065429398207925</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0.46962164351862157</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37"/>
      <c r="D6" s="120"/>
      <c r="E6" s="137"/>
      <c r="F6" s="137"/>
      <c r="G6" s="89">
        <f ca="1">IFERROR(NOW()-F6,"-")</f>
        <v>45935.411867013892</v>
      </c>
      <c r="H6" s="137"/>
      <c r="I6" s="120" t="str">
        <f>IFERROR(VLOOKUP(D6,DB!A:F,6,0),"")</f>
        <v/>
      </c>
      <c r="J6" s="120" t="str">
        <f>IFERROR(VLOOKUP(D6,DB!A:G,7,0),"")</f>
        <v/>
      </c>
      <c r="K6" s="137"/>
      <c r="L6" s="126" t="str">
        <f>IFERROR(VLOOKUP(D6,DB!A:I,9,0),"")</f>
        <v/>
      </c>
      <c r="M6" s="137"/>
    </row>
    <row r="7" spans="1:16383" ht="31.5" customHeight="1">
      <c r="A7" s="121"/>
      <c r="B7" s="120" t="str">
        <f>IFERROR(VLOOKUP(D7,DB!A:K,11,0),"")</f>
        <v/>
      </c>
      <c r="C7" s="137"/>
      <c r="D7" s="120"/>
      <c r="E7" s="137"/>
      <c r="F7" s="137"/>
      <c r="G7" s="89">
        <f ca="1">IFERROR(NOW()-F7,"-")</f>
        <v>45935.411867129631</v>
      </c>
      <c r="H7" s="137"/>
      <c r="I7" s="120" t="str">
        <f>IFERROR(VLOOKUP(D7,DB!A:F,6,0),"")</f>
        <v/>
      </c>
      <c r="J7" s="120" t="str">
        <f>IFERROR(VLOOKUP(D7,DB!A:G,7,0),"")</f>
        <v/>
      </c>
      <c r="K7" s="137"/>
      <c r="L7" s="126" t="str">
        <f>IFERROR(VLOOKUP(D7,DB!A:I,9,0),"")</f>
        <v/>
      </c>
      <c r="M7" s="137"/>
    </row>
    <row r="8" spans="1:16383" ht="31.5" customHeight="1">
      <c r="A8" s="121"/>
      <c r="B8" s="120" t="str">
        <f>IFERROR(VLOOKUP(D8,DB!A:K,11,0),"")</f>
        <v/>
      </c>
      <c r="C8" s="137"/>
      <c r="D8" s="120"/>
      <c r="E8" s="137"/>
      <c r="F8" s="137"/>
      <c r="G8" s="89">
        <f ca="1">IFERROR(NOW()-F8,"-")</f>
        <v>45935.411867129631</v>
      </c>
      <c r="H8" s="137"/>
      <c r="I8" s="120" t="str">
        <f>IFERROR(VLOOKUP(D8,DB!A:F,6,0),"")</f>
        <v/>
      </c>
      <c r="J8" s="120" t="str">
        <f>IFERROR(VLOOKUP(D8,DB!A:G,7,0),"")</f>
        <v/>
      </c>
      <c r="K8" s="137"/>
      <c r="L8" s="126" t="str">
        <f>IFERROR(VLOOKUP(D8,DB!A:I,9,0),"")</f>
        <v/>
      </c>
      <c r="M8" s="137"/>
    </row>
    <row r="9" spans="1:16383" ht="31.5" customHeight="1">
      <c r="A9" s="121"/>
      <c r="B9" s="120" t="str">
        <f>IFERROR(VLOOKUP(D9,DB!A:K,11,0),"")</f>
        <v/>
      </c>
      <c r="C9" s="137"/>
      <c r="D9" s="120"/>
      <c r="E9" s="137"/>
      <c r="F9" s="137"/>
      <c r="G9" s="89">
        <f ca="1">IFERROR(NOW()-F9,"-")</f>
        <v>45935.411867129631</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45935.411867129631</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20"/>
      <c r="E11" s="137"/>
      <c r="F11" s="137"/>
      <c r="G11" s="89">
        <f ca="1">IFERROR(NOW()-F11,"-")</f>
        <v>45935.411867129631</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45935.411867129631</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20"/>
      <c r="E13" s="137"/>
      <c r="F13" s="137"/>
      <c r="G13" s="89">
        <f ca="1">IFERROR(NOW()-F13,"-")</f>
        <v>45935.411867129631</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45935.411867129631</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45935.411867129631</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45935.411867129631</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45935.411867129631</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45935.411867129631</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45935.411867129631</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45935.411867129631</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45935.411867129631</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45935.411867129631</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45935.411867129631</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45935.411867129631</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45935.411867129631</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45935.411867129631</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45935.411867129631</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45935.411867129631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45935.411867129631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45935.411867129631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45935.411867129631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45935.411867129631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45935.411867129631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45935.411867129631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45935.411867129631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45935.411867129631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45935.411867129631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45935.411867129631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45935.411867129631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45935.411867129631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45935.411867129631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45935.411867129631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45935.411867129631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45935.411867129631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45935.411867129631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45935.411867129631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45935.411867129631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45935.411867129631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45935.411867129631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45935.411867129631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45935.411867129631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45935.411867129631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45935.411867129631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45935.411867129631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45935.411867129631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45935.411867129631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45935.411867129631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45935.411867129631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45935.411867129631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45935.411867129631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45935.411867361108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45935.411867361108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45935.411867361108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45935.411867361108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45935.411867361108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45935.411867361108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45935.411867361108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45935.411867361108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45935.411867361108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45935.411867361108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45935.411867361108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45935.411867361108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45935.411867361108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45935.411867361108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45935.411867361108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45935.411867361108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45935.411867361108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45935.411867361108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45935.411867361108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45935.411867361108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45935.411867361108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45935.411867361108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45935.411867361108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45935.411867361108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45935.411867361108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45935.411867361108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45935.411867361108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45935.411867361108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45935.411867361108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45935.411867361108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45935.411867361108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45935.411867361108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45935.411867361108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45935.411867361108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45935.411867361108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45935.411867361108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45935.411867361108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45935.411867361108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45935.411867361108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45935.411867361108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45935.411867361108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45935.411867361108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45935.411867361108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45935.411867361108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45935.411867361108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45935.411867361108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45935.411867361108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45935.411867361108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45935.411867361108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45935.411867361108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45935.411867361108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45935.411867361108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45935.411867361108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45935.411867361108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45935.411867361108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45935.411867361108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45935.411867361108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45935.411867361108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45935.411867361108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45935.411867361108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45935.411867361108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45935.411867361108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45935.411867361108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45935.411867361108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45935.411867361108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45935.411867361108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45935.411867361108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45935.411867361108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45935.411867361108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45935.411867361108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45935.411867361108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45935.411867361108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45935.411867361108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45935.411867361108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45935.411867361108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45935.411867361108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45935.411867361108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45935.411867361108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45935.411867361108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45935.411867361108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45935.411867361108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45935.411867361108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45935.411867361108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45935.411867361108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45935.411867361108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45935.411867361108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45935.411867361108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45935.411867361108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45935.411867361108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45935.411867361108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45935.411867361108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45935.411867361108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45935.411867361108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45935.411867361108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45935.411867361108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45935.411867361108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45935.411867361108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45935.411867361108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45935.411867361108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45935.411867361108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45935.411867361108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45935.411867361108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45935.411867361108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45935.411867361108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45935.411867361108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45935.411867361108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45935.411867361108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45935.411867361108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45935.411867361108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45935.411867361108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45935.411867361108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45935.411867361108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45935.411867361108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45935.411867361108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45935.411867361108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45935.411867361108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45935.411867361108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45935.411867361108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45935.411867361108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45935.411867361108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45935.411867361108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45935.411867361108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45935.411867361108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45935.411867361108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45935.411867361108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45935.411867361108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45935.411867361108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45935.411867361108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45935.411867361108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45935.411867361108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45935.411867361108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45935.411867361108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45935.411867361108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45935.411867361108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45935.411867361108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45935.411867361108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45935.411867361108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45935.411867361108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45935.411867361108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45935.411867361108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45935.411867361108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45935.411867361108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45935.411867361108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45935.411867361108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45935.411867361108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45935.411867361108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45935.411867361108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45935.411867361108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45935.411867361108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45935.411867361108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45935.411867361108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45935.411867361108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45935.411867361108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45935.411867361108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45935.411867361108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45935.411867361108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45935.411867361108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45935.411867361108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45935.411867361108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45935.411867361108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45935.411867361108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45935.411867361108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45935.411867361108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45935.411867361108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45935.411867361108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45935.411867361108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45935.411867361108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45935.411867361108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45935.411867361108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45935.411867361108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45935.411867361108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45935.411867361108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45935.411867361108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45935.411867361108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45935.411867361108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45935.411867361108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45935.411867361108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45935.411867361108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45935.411867361108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45935.411867361108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45935.411867361108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45935.411867361108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45935.411867361108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45935.411867361108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45935.411867361108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45935.411867361108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45935.411867361108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45935.411867361108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45935.411867361108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45935.411867361108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45935.411867361108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45935.411867361108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45935.411867361108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45935.411867361108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45935.411867361108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45935.411867361108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45935.411867361108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45935.411867361108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45935.411867361108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45935.411867361108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45935.411867361108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45935.411867361108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45935.411867361108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45935.411867361108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45935.411867361108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45935.411867361108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45935.411867361108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45935.411867361108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45935.411867361108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45935.411867361108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45935.411867361108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45935.411867361108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45935.411867361108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45935.411867361108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45935.411867361108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45935.411867361108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45935.411867361108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45935.411867361108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45935.411867361108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45935.411867361108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45935.411867361108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45935.411867361108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45935.411867361108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45935.411867361108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45935.411867361108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45935.411867361108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45935.411867361108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45935.411867361108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45935.411867361108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45935.411867361108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45935.411867361108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45935.411867361108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45935.411867361108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45935.411867361108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45935.411867361108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45935.411867361108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45935.411867361108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45935.411867361108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45935.411867361108</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2025-10-05T06:53:05Z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